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01XA1NAP001\UserData\01067\Desktop\"/>
    </mc:Choice>
  </mc:AlternateContent>
  <bookViews>
    <workbookView xWindow="0" yWindow="0" windowWidth="19200" windowHeight="6840"/>
  </bookViews>
  <sheets>
    <sheet name="Investigation Report" sheetId="1" r:id="rId1"/>
    <sheet name="選択肢" sheetId="2" state="hidden" r:id="rId2"/>
    <sheet name="集計表" sheetId="3" state="hidden" r:id="rId3"/>
    <sheet name="ﾃﾞｰﾀ集計用" sheetId="4" state="hidden" r:id="rId4"/>
  </sheets>
  <definedNames>
    <definedName name="_xlnm.Print_Area" localSheetId="0">'Investigation Report'!$A$1:$Z$63</definedName>
    <definedName name="_xlnm.Print_Area" localSheetId="1">選択肢!$A$1:$G$40</definedName>
  </definedNames>
  <calcPr calcId="162913" calcOnSave="0"/>
</workbook>
</file>

<file path=xl/calcChain.xml><?xml version="1.0" encoding="utf-8"?>
<calcChain xmlns="http://schemas.openxmlformats.org/spreadsheetml/2006/main">
  <c r="B32" i="3" l="1"/>
  <c r="W2" i="4" s="1"/>
  <c r="B33" i="3"/>
  <c r="D33" i="3"/>
  <c r="B34" i="3"/>
  <c r="Y2" i="4" s="1"/>
  <c r="D34" i="3"/>
  <c r="B35" i="3"/>
  <c r="Z2" i="4" s="1"/>
  <c r="B36" i="3"/>
  <c r="D36" i="3"/>
  <c r="B37" i="3"/>
  <c r="AB2" i="4" s="1"/>
  <c r="B38" i="3"/>
  <c r="D38" i="3" s="1"/>
  <c r="AC2" i="4"/>
  <c r="B39" i="3"/>
  <c r="D39" i="3"/>
  <c r="B40" i="3"/>
  <c r="AE2" i="4" s="1"/>
  <c r="B41" i="3"/>
  <c r="D41" i="3"/>
  <c r="AF2" i="4"/>
  <c r="B42" i="3"/>
  <c r="D42" i="3" s="1"/>
  <c r="B43" i="3"/>
  <c r="AH2" i="4"/>
  <c r="B44" i="3"/>
  <c r="D44" i="3" s="1"/>
  <c r="B45" i="3"/>
  <c r="D45" i="3"/>
  <c r="D18" i="3"/>
  <c r="D13" i="3"/>
  <c r="E13" i="3"/>
  <c r="F13" i="3"/>
  <c r="D16" i="3"/>
  <c r="B23" i="3"/>
  <c r="Q2" i="4"/>
  <c r="B24" i="3"/>
  <c r="R2" i="4" s="1"/>
  <c r="B25" i="3"/>
  <c r="S2" i="4" s="1"/>
  <c r="D25" i="3"/>
  <c r="B26" i="3"/>
  <c r="T2" i="4" s="1"/>
  <c r="B27" i="3"/>
  <c r="U2" i="4"/>
  <c r="D27" i="3"/>
  <c r="B28" i="3"/>
  <c r="D28" i="3"/>
  <c r="D11" i="3"/>
  <c r="F11" i="3"/>
  <c r="B50" i="3"/>
  <c r="AM2" i="4" s="1"/>
  <c r="B49" i="3"/>
  <c r="AL2" i="4"/>
  <c r="AK2" i="4"/>
  <c r="B19" i="3"/>
  <c r="P2" i="4"/>
  <c r="O2" i="4"/>
  <c r="B17" i="3"/>
  <c r="N2" i="4" s="1"/>
  <c r="M2" i="4"/>
  <c r="B15" i="3"/>
  <c r="L2" i="4" s="1"/>
  <c r="B14" i="3"/>
  <c r="K2" i="4"/>
  <c r="J2" i="4"/>
  <c r="B12" i="3"/>
  <c r="I2" i="4" s="1"/>
  <c r="H2" i="4"/>
  <c r="B8" i="3"/>
  <c r="G2" i="4" s="1"/>
  <c r="B7" i="3"/>
  <c r="F2" i="4"/>
  <c r="B6" i="3"/>
  <c r="E2" i="4" s="1"/>
  <c r="B5" i="3"/>
  <c r="D2" i="4"/>
  <c r="B4" i="3"/>
  <c r="C2" i="4" s="1"/>
  <c r="B3" i="3"/>
  <c r="B2" i="4"/>
  <c r="B2" i="3"/>
  <c r="A2" i="4" s="1"/>
  <c r="D35" i="3"/>
  <c r="D43" i="3"/>
  <c r="AG2" i="4"/>
  <c r="D37" i="3"/>
  <c r="AI2" i="4"/>
  <c r="AA2" i="4"/>
  <c r="D32" i="3"/>
  <c r="AJ2" i="4"/>
  <c r="AD2" i="4"/>
  <c r="D23" i="3"/>
  <c r="V2" i="4"/>
  <c r="D24" i="3"/>
  <c r="X2" i="4"/>
  <c r="D26" i="3" l="1"/>
  <c r="F26" i="3" s="1"/>
  <c r="D40" i="3"/>
  <c r="F43" i="3" s="1"/>
  <c r="G53" i="3" l="1"/>
  <c r="I52" i="1"/>
  <c r="E52" i="1"/>
  <c r="G52" i="3"/>
  <c r="F27" i="3"/>
  <c r="F29" i="3" s="1"/>
  <c r="F52" i="3" s="1"/>
  <c r="AN2" i="4" s="1"/>
  <c r="F44" i="3"/>
  <c r="F46" i="3" s="1"/>
  <c r="F53" i="3" s="1"/>
  <c r="AP2" i="4" s="1"/>
  <c r="E54" i="1" l="1"/>
  <c r="AO2" i="4"/>
  <c r="I54" i="1"/>
  <c r="AQ2" i="4"/>
</calcChain>
</file>

<file path=xl/sharedStrings.xml><?xml version="1.0" encoding="utf-8"?>
<sst xmlns="http://schemas.openxmlformats.org/spreadsheetml/2006/main" count="226" uniqueCount="200">
  <si>
    <t>⑦</t>
    <phoneticPr fontId="1"/>
  </si>
  <si>
    <t>⑨</t>
    <phoneticPr fontId="1"/>
  </si>
  <si>
    <t>EMS</t>
    <phoneticPr fontId="1"/>
  </si>
  <si>
    <t>CMS</t>
    <phoneticPr fontId="1"/>
  </si>
  <si>
    <t>QMS</t>
    <phoneticPr fontId="1"/>
  </si>
  <si>
    <t>G調達</t>
    <rPh sb="1" eb="3">
      <t>チョウタツ</t>
    </rPh>
    <phoneticPr fontId="1"/>
  </si>
  <si>
    <t>CMS</t>
    <phoneticPr fontId="1"/>
  </si>
  <si>
    <t>QMS</t>
    <phoneticPr fontId="1"/>
  </si>
  <si>
    <t>　認定会社</t>
    <rPh sb="1" eb="3">
      <t>ニンテイ</t>
    </rPh>
    <rPh sb="3" eb="5">
      <t>カイシャ</t>
    </rPh>
    <phoneticPr fontId="1"/>
  </si>
  <si>
    <t>回答</t>
    <rPh sb="0" eb="2">
      <t>カイトウ</t>
    </rPh>
    <phoneticPr fontId="1"/>
  </si>
  <si>
    <t>QMS</t>
    <phoneticPr fontId="1"/>
  </si>
  <si>
    <t>①</t>
    <phoneticPr fontId="1"/>
  </si>
  <si>
    <t>⑧</t>
    <phoneticPr fontId="1"/>
  </si>
  <si>
    <t>No</t>
    <phoneticPr fontId="1"/>
  </si>
  <si>
    <t>EMS *1</t>
    <phoneticPr fontId="1"/>
  </si>
  <si>
    <t>CMS *2</t>
    <phoneticPr fontId="1"/>
  </si>
  <si>
    <t>部署名</t>
    <rPh sb="0" eb="2">
      <t>ブショ</t>
    </rPh>
    <rPh sb="2" eb="3">
      <t>ナ</t>
    </rPh>
    <phoneticPr fontId="1"/>
  </si>
  <si>
    <t>ご氏名</t>
    <rPh sb="1" eb="3">
      <t>シメイ</t>
    </rPh>
    <phoneticPr fontId="1"/>
  </si>
  <si>
    <t>役職</t>
    <rPh sb="0" eb="2">
      <t>ヤクショク</t>
    </rPh>
    <phoneticPr fontId="1"/>
  </si>
  <si>
    <t>回答年月日</t>
    <rPh sb="0" eb="2">
      <t>カイトウ</t>
    </rPh>
    <rPh sb="2" eb="5">
      <t>ネンガッピ</t>
    </rPh>
    <phoneticPr fontId="1"/>
  </si>
  <si>
    <t>会社名、事業所</t>
    <rPh sb="0" eb="2">
      <t>カイシャ</t>
    </rPh>
    <rPh sb="2" eb="3">
      <t>ナ</t>
    </rPh>
    <rPh sb="4" eb="7">
      <t>ジギョウショ</t>
    </rPh>
    <phoneticPr fontId="1"/>
  </si>
  <si>
    <t>RoHS</t>
    <phoneticPr fontId="1"/>
  </si>
  <si>
    <t>使用物質名</t>
    <rPh sb="0" eb="2">
      <t>シヨウ</t>
    </rPh>
    <rPh sb="2" eb="4">
      <t>ブッシツ</t>
    </rPh>
    <rPh sb="4" eb="5">
      <t>ナ</t>
    </rPh>
    <phoneticPr fontId="1"/>
  </si>
  <si>
    <t>　開始時期</t>
    <rPh sb="1" eb="3">
      <t>カイシ</t>
    </rPh>
    <rPh sb="3" eb="5">
      <t>ジキ</t>
    </rPh>
    <phoneticPr fontId="1"/>
  </si>
  <si>
    <t>*1</t>
    <phoneticPr fontId="1"/>
  </si>
  <si>
    <t>*2</t>
    <phoneticPr fontId="1"/>
  </si>
  <si>
    <t>E-Mail</t>
    <phoneticPr fontId="1"/>
  </si>
  <si>
    <t>TEL</t>
    <phoneticPr fontId="1"/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</si>
  <si>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</si>
  <si>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</si>
  <si>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</si>
  <si>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</si>
  <si>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</si>
  <si>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</si>
  <si>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</si>
  <si>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</si>
  <si>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</si>
  <si>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</si>
  <si>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</si>
  <si>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</si>
  <si>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</si>
  <si>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</si>
  <si>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</si>
  <si>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</si>
  <si>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</si>
  <si>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</si>
  <si>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</si>
  <si>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</si>
  <si>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化学物質管理設問</t>
    <rPh sb="0" eb="2">
      <t>カガク</t>
    </rPh>
    <rPh sb="2" eb="4">
      <t>ブッシツ</t>
    </rPh>
    <rPh sb="4" eb="6">
      <t>カンリ</t>
    </rPh>
    <rPh sb="6" eb="8">
      <t>セツモン</t>
    </rPh>
    <phoneticPr fontId="1"/>
  </si>
  <si>
    <t>環境管理設問</t>
    <rPh sb="0" eb="2">
      <t>カンキョウ</t>
    </rPh>
    <rPh sb="2" eb="4">
      <t>カンリ</t>
    </rPh>
    <rPh sb="4" eb="6">
      <t>セツモン</t>
    </rPh>
    <phoneticPr fontId="1"/>
  </si>
  <si>
    <t>RoHS取扱</t>
    <rPh sb="4" eb="6">
      <t>トリアツカイ</t>
    </rPh>
    <phoneticPr fontId="1"/>
  </si>
  <si>
    <t>混入防止策</t>
    <rPh sb="0" eb="2">
      <t>コンニュウ</t>
    </rPh>
    <rPh sb="2" eb="4">
      <t>ボウシ</t>
    </rPh>
    <rPh sb="4" eb="5">
      <t>サク</t>
    </rPh>
    <phoneticPr fontId="1"/>
  </si>
  <si>
    <t>POINT</t>
    <phoneticPr fontId="1"/>
  </si>
  <si>
    <t>配点</t>
    <rPh sb="0" eb="2">
      <t>ハイテン</t>
    </rPh>
    <phoneticPr fontId="1"/>
  </si>
  <si>
    <t>CMS、QMS、G調達の合計（Max３０点）</t>
    <rPh sb="9" eb="11">
      <t>チョウタツ</t>
    </rPh>
    <rPh sb="12" eb="14">
      <t>ゴウケイ</t>
    </rPh>
    <rPh sb="20" eb="21">
      <t>テン</t>
    </rPh>
    <phoneticPr fontId="1"/>
  </si>
  <si>
    <t>非該当は計算に入れない</t>
    <rPh sb="0" eb="3">
      <t>ヒガイトウ</t>
    </rPh>
    <rPh sb="4" eb="6">
      <t>ケイサン</t>
    </rPh>
    <rPh sb="7" eb="8">
      <t>イ</t>
    </rPh>
    <phoneticPr fontId="1"/>
  </si>
  <si>
    <t>（カウント数）</t>
    <rPh sb="5" eb="6">
      <t>スウ</t>
    </rPh>
    <phoneticPr fontId="1"/>
  </si>
  <si>
    <t>（総得点）</t>
    <rPh sb="1" eb="2">
      <t>ソウ</t>
    </rPh>
    <rPh sb="2" eb="4">
      <t>トクテン</t>
    </rPh>
    <phoneticPr fontId="1"/>
  </si>
  <si>
    <t>E-Mail</t>
  </si>
  <si>
    <t>TEL</t>
  </si>
  <si>
    <t>EMS</t>
  </si>
  <si>
    <t>CMS</t>
  </si>
  <si>
    <t>QMS</t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</si>
  <si>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</si>
  <si>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</si>
  <si>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</si>
  <si>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</si>
  <si>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</si>
  <si>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</si>
  <si>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</si>
  <si>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</si>
  <si>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</si>
  <si>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</si>
  <si>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</si>
  <si>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</si>
  <si>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</si>
  <si>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</si>
  <si>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</si>
  <si>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</si>
  <si>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EMSpoint</t>
    <phoneticPr fontId="1"/>
  </si>
  <si>
    <t>EMSﾚﾍﾞﾙ</t>
    <phoneticPr fontId="1"/>
  </si>
  <si>
    <t>CMSpoint</t>
    <phoneticPr fontId="1"/>
  </si>
  <si>
    <t>CMSﾚﾍﾞﾙ</t>
    <phoneticPr fontId="1"/>
  </si>
  <si>
    <t>QMS: Quality Management System,  GP: Green Procurement</t>
    <phoneticPr fontId="1"/>
  </si>
  <si>
    <t>EMS: Environmental Management System,  CMS: Chemical Substances Management System,</t>
    <phoneticPr fontId="1"/>
  </si>
  <si>
    <t>Company Name/
Factory Name</t>
    <phoneticPr fontId="1"/>
  </si>
  <si>
    <t>Date</t>
    <phoneticPr fontId="1"/>
  </si>
  <si>
    <t>Position</t>
    <phoneticPr fontId="1"/>
  </si>
  <si>
    <t>E-mail</t>
    <phoneticPr fontId="1"/>
  </si>
  <si>
    <t>Name</t>
    <phoneticPr fontId="1"/>
  </si>
  <si>
    <t>Department</t>
    <phoneticPr fontId="1"/>
  </si>
  <si>
    <t>Management System</t>
    <phoneticPr fontId="1"/>
  </si>
  <si>
    <t xml:space="preserve">  Status of Management Systems</t>
    <phoneticPr fontId="1"/>
  </si>
  <si>
    <t xml:space="preserve">  Start year</t>
    <phoneticPr fontId="1"/>
  </si>
  <si>
    <t>Activities on EMS, CMS, QMS and GP</t>
    <phoneticPr fontId="1"/>
  </si>
  <si>
    <t>Certified Company</t>
    <phoneticPr fontId="1"/>
  </si>
  <si>
    <t>Question</t>
    <phoneticPr fontId="1"/>
  </si>
  <si>
    <t>Answer</t>
    <phoneticPr fontId="1"/>
  </si>
  <si>
    <t>Do you comply with the laws and regulations on chemical substances ?</t>
  </si>
  <si>
    <t>Environmental
Management</t>
    <phoneticPr fontId="1"/>
  </si>
  <si>
    <t>Chemical Substances
management</t>
    <phoneticPr fontId="1"/>
  </si>
  <si>
    <t>Score</t>
    <phoneticPr fontId="1"/>
  </si>
  <si>
    <t>Evaluation</t>
    <phoneticPr fontId="1"/>
  </si>
  <si>
    <t>Less than 50</t>
    <phoneticPr fontId="1"/>
  </si>
  <si>
    <t>More than 90</t>
    <phoneticPr fontId="1"/>
  </si>
  <si>
    <t>80 - 90</t>
    <phoneticPr fontId="1"/>
  </si>
  <si>
    <t>50 - 80</t>
    <phoneticPr fontId="1"/>
  </si>
  <si>
    <t>Systems are excellent</t>
  </si>
  <si>
    <t>Systems are good</t>
  </si>
  <si>
    <t xml:space="preserve">Improving the systems is required </t>
  </si>
  <si>
    <t>Construction of systems is required</t>
  </si>
  <si>
    <t>Rank</t>
    <phoneticPr fontId="1"/>
  </si>
  <si>
    <r>
      <rPr>
        <sz val="12"/>
        <rFont val="ＭＳ Ｐゴシック"/>
        <family val="3"/>
        <charset val="128"/>
      </rPr>
      <t>■</t>
    </r>
    <r>
      <rPr>
        <sz val="12"/>
        <rFont val="Times New Roman"/>
        <family val="1"/>
      </rPr>
      <t xml:space="preserve"> Please fill in the colored cells and select the suitable answer in the combo box</t>
    </r>
    <phoneticPr fontId="1"/>
  </si>
  <si>
    <r>
      <rPr>
        <sz val="10"/>
        <rFont val="ＭＳ Ｐゴシック"/>
        <family val="3"/>
        <charset val="128"/>
      </rPr>
      <t>１．</t>
    </r>
    <phoneticPr fontId="1"/>
  </si>
  <si>
    <r>
      <rPr>
        <sz val="10"/>
        <rFont val="ＭＳ Ｐゴシック"/>
        <family val="3"/>
        <charset val="128"/>
      </rPr>
      <t>２．</t>
    </r>
    <phoneticPr fontId="1"/>
  </si>
  <si>
    <r>
      <rPr>
        <sz val="10"/>
        <rFont val="ＭＳ Ｐゴシック"/>
        <family val="3"/>
        <charset val="128"/>
      </rPr>
      <t>①</t>
    </r>
    <phoneticPr fontId="1"/>
  </si>
  <si>
    <r>
      <rPr>
        <sz val="10"/>
        <rFont val="ＭＳ Ｐゴシック"/>
        <family val="3"/>
        <charset val="128"/>
      </rPr>
      <t>②</t>
    </r>
    <phoneticPr fontId="1"/>
  </si>
  <si>
    <r>
      <rPr>
        <sz val="10"/>
        <rFont val="ＭＳ Ｐゴシック"/>
        <family val="3"/>
        <charset val="128"/>
      </rPr>
      <t>③</t>
    </r>
    <phoneticPr fontId="1"/>
  </si>
  <si>
    <r>
      <rPr>
        <sz val="10"/>
        <rFont val="ＭＳ Ｐゴシック"/>
        <family val="3"/>
        <charset val="128"/>
      </rPr>
      <t>④</t>
    </r>
    <phoneticPr fontId="1"/>
  </si>
  <si>
    <r>
      <rPr>
        <sz val="10"/>
        <rFont val="ＭＳ Ｐゴシック"/>
        <family val="3"/>
        <charset val="128"/>
      </rPr>
      <t>⑤</t>
    </r>
    <phoneticPr fontId="1"/>
  </si>
  <si>
    <r>
      <rPr>
        <sz val="10"/>
        <rFont val="ＭＳ Ｐゴシック"/>
        <family val="3"/>
        <charset val="128"/>
      </rPr>
      <t>⑥</t>
    </r>
    <phoneticPr fontId="1"/>
  </si>
  <si>
    <r>
      <rPr>
        <sz val="10"/>
        <rFont val="ＭＳ Ｐゴシック"/>
        <family val="3"/>
        <charset val="128"/>
      </rPr>
      <t>⑦</t>
    </r>
    <phoneticPr fontId="1"/>
  </si>
  <si>
    <r>
      <rPr>
        <sz val="10"/>
        <rFont val="ＭＳ Ｐゴシック"/>
        <family val="3"/>
        <charset val="128"/>
      </rPr>
      <t>⑧</t>
    </r>
    <phoneticPr fontId="1"/>
  </si>
  <si>
    <r>
      <rPr>
        <sz val="10"/>
        <rFont val="ＭＳ Ｐゴシック"/>
        <family val="3"/>
        <charset val="128"/>
      </rPr>
      <t>⑨</t>
    </r>
    <phoneticPr fontId="1"/>
  </si>
  <si>
    <r>
      <rPr>
        <sz val="10"/>
        <rFont val="ＭＳ Ｐゴシック"/>
        <family val="3"/>
        <charset val="128"/>
      </rPr>
      <t>⑩</t>
    </r>
    <phoneticPr fontId="1"/>
  </si>
  <si>
    <r>
      <rPr>
        <sz val="10"/>
        <rFont val="ＭＳ Ｐゴシック"/>
        <family val="3"/>
        <charset val="128"/>
      </rPr>
      <t>⑪</t>
    </r>
    <phoneticPr fontId="1"/>
  </si>
  <si>
    <r>
      <rPr>
        <sz val="10"/>
        <rFont val="ＭＳ Ｐゴシック"/>
        <family val="3"/>
        <charset val="128"/>
      </rPr>
      <t>⑫</t>
    </r>
    <phoneticPr fontId="1"/>
  </si>
  <si>
    <r>
      <rPr>
        <sz val="10"/>
        <rFont val="ＭＳ Ｐゴシック"/>
        <family val="3"/>
        <charset val="128"/>
      </rPr>
      <t>⑬</t>
    </r>
    <phoneticPr fontId="1"/>
  </si>
  <si>
    <r>
      <rPr>
        <sz val="10"/>
        <rFont val="ＭＳ Ｐゴシック"/>
        <family val="3"/>
        <charset val="128"/>
      </rPr>
      <t>⑭</t>
    </r>
    <phoneticPr fontId="1"/>
  </si>
  <si>
    <r>
      <rPr>
        <sz val="10"/>
        <rFont val="ＭＳ Ｐゴシック"/>
        <family val="3"/>
        <charset val="128"/>
      </rPr>
      <t>⑮</t>
    </r>
    <phoneticPr fontId="1"/>
  </si>
  <si>
    <r>
      <rPr>
        <sz val="10"/>
        <rFont val="ＭＳ Ｐゴシック"/>
        <family val="3"/>
        <charset val="128"/>
      </rPr>
      <t>⑯</t>
    </r>
    <phoneticPr fontId="1"/>
  </si>
  <si>
    <r>
      <rPr>
        <sz val="10"/>
        <rFont val="ＭＳ Ｐゴシック"/>
        <family val="3"/>
        <charset val="128"/>
      </rPr>
      <t>⑰</t>
    </r>
    <phoneticPr fontId="1"/>
  </si>
  <si>
    <r>
      <rPr>
        <sz val="10"/>
        <rFont val="ＭＳ Ｐゴシック"/>
        <family val="3"/>
        <charset val="128"/>
      </rPr>
      <t>⑱</t>
    </r>
    <phoneticPr fontId="1"/>
  </si>
  <si>
    <r>
      <rPr>
        <sz val="10"/>
        <rFont val="ＭＳ Ｐゴシック"/>
        <family val="3"/>
        <charset val="128"/>
      </rPr>
      <t>⑲</t>
    </r>
    <phoneticPr fontId="1"/>
  </si>
  <si>
    <r>
      <rPr>
        <sz val="10"/>
        <rFont val="ＭＳ Ｐゴシック"/>
        <family val="3"/>
        <charset val="128"/>
      </rPr>
      <t>⑳</t>
    </r>
    <phoneticPr fontId="1"/>
  </si>
  <si>
    <r>
      <rPr>
        <sz val="10"/>
        <rFont val="ＭＳ Ｐゴシック"/>
        <family val="3"/>
        <charset val="128"/>
      </rPr>
      <t>＜</t>
    </r>
    <r>
      <rPr>
        <sz val="10"/>
        <rFont val="Times New Roman"/>
        <family val="1"/>
      </rPr>
      <t>Evaluate result and rank</t>
    </r>
    <r>
      <rPr>
        <sz val="10"/>
        <rFont val="ＭＳ Ｐゴシック"/>
        <family val="3"/>
        <charset val="128"/>
      </rPr>
      <t>＞</t>
    </r>
    <phoneticPr fontId="1"/>
  </si>
  <si>
    <r>
      <rPr>
        <sz val="9"/>
        <rFont val="ＭＳ Ｐゴシック"/>
        <family val="3"/>
        <charset val="128"/>
      </rPr>
      <t>ＡＡ</t>
    </r>
    <phoneticPr fontId="1"/>
  </si>
  <si>
    <r>
      <rPr>
        <sz val="9"/>
        <rFont val="ＭＳ Ｐゴシック"/>
        <family val="3"/>
        <charset val="128"/>
      </rPr>
      <t>Ａ</t>
    </r>
    <phoneticPr fontId="1"/>
  </si>
  <si>
    <r>
      <rPr>
        <sz val="9"/>
        <rFont val="ＭＳ Ｐゴシック"/>
        <family val="3"/>
        <charset val="128"/>
      </rPr>
      <t>Ｂ</t>
    </r>
    <phoneticPr fontId="1"/>
  </si>
  <si>
    <r>
      <rPr>
        <sz val="9"/>
        <rFont val="ＭＳ Ｐゴシック"/>
        <family val="3"/>
        <charset val="128"/>
      </rPr>
      <t>Ｃ</t>
    </r>
    <phoneticPr fontId="1"/>
  </si>
  <si>
    <r>
      <rPr>
        <sz val="10"/>
        <rFont val="ＭＳ Ｐゴシック"/>
        <family val="3"/>
        <charset val="128"/>
      </rPr>
      <t>【</t>
    </r>
    <r>
      <rPr>
        <sz val="10"/>
        <rFont val="Times New Roman"/>
        <family val="1"/>
      </rPr>
      <t>Sanyo Chemical use only</t>
    </r>
    <r>
      <rPr>
        <sz val="10"/>
        <rFont val="ＭＳ Ｐゴシック"/>
        <family val="3"/>
        <charset val="128"/>
      </rPr>
      <t>】</t>
    </r>
    <phoneticPr fontId="1"/>
  </si>
  <si>
    <t>Do you control the composition and content of chemical substances in your products, including impurities and extremely small quantities of chemical substances?</t>
    <phoneticPr fontId="1"/>
  </si>
  <si>
    <t>ISO14001 certified</t>
    <phoneticPr fontId="1"/>
  </si>
  <si>
    <t>Scheduled to acquire ISO14001 certification</t>
    <phoneticPr fontId="1"/>
  </si>
  <si>
    <t xml:space="preserve">EMS equivalent to ISO14001 has been built
</t>
    <phoneticPr fontId="1"/>
  </si>
  <si>
    <t xml:space="preserve">Implementing environmental activities other than EMS
 </t>
    <phoneticPr fontId="1"/>
  </si>
  <si>
    <t xml:space="preserve">Not particularly active
 </t>
    <phoneticPr fontId="1"/>
  </si>
  <si>
    <t xml:space="preserve">CMS under construction or planned
 </t>
    <phoneticPr fontId="1"/>
  </si>
  <si>
    <t>No plan</t>
    <phoneticPr fontId="1"/>
  </si>
  <si>
    <t>ISO9001 certified</t>
    <phoneticPr fontId="1"/>
  </si>
  <si>
    <t>Scheduled to acquire ISO9001 certification</t>
    <phoneticPr fontId="1"/>
  </si>
  <si>
    <t xml:space="preserve">QMS equivalent to ISO9001 has been built
</t>
    <phoneticPr fontId="1"/>
  </si>
  <si>
    <t xml:space="preserve">Implementing quality activities other than QMS
 </t>
    <phoneticPr fontId="1"/>
  </si>
  <si>
    <t xml:space="preserve">Not particularly active
</t>
    <phoneticPr fontId="1"/>
  </si>
  <si>
    <t xml:space="preserve">Widely used for production materials, stationery, etc.
 </t>
    <phoneticPr fontId="1"/>
  </si>
  <si>
    <t xml:space="preserve">Implemented for production materials
 </t>
    <phoneticPr fontId="1"/>
  </si>
  <si>
    <t xml:space="preserve">Implemented for stationery, OA equipment, etc.
 </t>
    <phoneticPr fontId="1"/>
  </si>
  <si>
    <t xml:space="preserve">Under planning
 </t>
    <phoneticPr fontId="1"/>
  </si>
  <si>
    <t xml:space="preserve">We handle RoHS substances.
 Promoting total abolition
 </t>
    <phoneticPr fontId="1"/>
  </si>
  <si>
    <t xml:space="preserve">We handle RoHS substances and no plans to abolish them altogether.
 </t>
    <phoneticPr fontId="1"/>
  </si>
  <si>
    <t xml:space="preserve">We do not handle RoHS substances or Completely abolished
 </t>
    <phoneticPr fontId="1"/>
  </si>
  <si>
    <t>Unknown</t>
    <phoneticPr fontId="1"/>
  </si>
  <si>
    <t>No manufacturing activity(Trading company function)</t>
    <phoneticPr fontId="1"/>
  </si>
  <si>
    <t>https://chemsherpa.net/english/docs/guidelines</t>
    <phoneticPr fontId="1"/>
  </si>
  <si>
    <t>CMS euivalent to JAMP, Sony etc. has been built</t>
    <phoneticPr fontId="1"/>
  </si>
  <si>
    <t xml:space="preserve">CMS certified for Green partners of other campanies (Sony etc.) </t>
    <phoneticPr fontId="1"/>
  </si>
  <si>
    <t>CMS under construction or planned</t>
    <phoneticPr fontId="1"/>
  </si>
  <si>
    <t>No plan</t>
    <phoneticPr fontId="1"/>
  </si>
  <si>
    <r>
      <t xml:space="preserve">CMS *2 </t>
    </r>
    <r>
      <rPr>
        <sz val="11"/>
        <color indexed="10"/>
        <rFont val="ＭＳ Ｐ明朝"/>
        <family val="1"/>
        <charset val="128"/>
      </rPr>
      <t>選択肢</t>
    </r>
    <rPh sb="7" eb="10">
      <t>センタクシ</t>
    </rPh>
    <phoneticPr fontId="1"/>
  </si>
  <si>
    <t xml:space="preserve">Guidelines for the Management of Cip by JAMP
</t>
    <phoneticPr fontId="1"/>
  </si>
  <si>
    <t xml:space="preserve">CMS certified for Green partners of other campanies (Sony etc.) 
 </t>
    <phoneticPr fontId="1"/>
  </si>
  <si>
    <t xml:space="preserve">CMS euivalent to JAMP, Sony etc. has been built
</t>
    <phoneticPr fontId="1"/>
  </si>
  <si>
    <t>Guidelines for the Management of CiP by JAMP</t>
    <phoneticPr fontId="1"/>
  </si>
  <si>
    <r>
      <t xml:space="preserve">Examples of CMS : Guidelines for the Management of Chemicals in Products (CiP) by JAMP (Joint Article Management Promotion-consortium), </t>
    </r>
    <r>
      <rPr>
        <sz val="8"/>
        <rFont val="ＭＳ Ｐゴシック"/>
        <family val="3"/>
        <charset val="128"/>
      </rPr>
      <t/>
    </r>
    <phoneticPr fontId="1"/>
  </si>
  <si>
    <t>Sony Green partner, Green partners of other companies, etc.</t>
    <phoneticPr fontId="1"/>
  </si>
  <si>
    <t xml:space="preserve">    CiP by JAMP :</t>
    <phoneticPr fontId="1"/>
  </si>
  <si>
    <t>GP</t>
    <phoneticPr fontId="1"/>
  </si>
  <si>
    <r>
      <t>Examples of EMS other than ISO14001</t>
    </r>
    <r>
      <rPr>
        <sz val="8"/>
        <rFont val="ＭＳ Ｐゴシック"/>
        <family val="3"/>
        <charset val="128"/>
      </rPr>
      <t>：</t>
    </r>
    <r>
      <rPr>
        <sz val="8"/>
        <rFont val="Times New Roman"/>
        <family val="1"/>
      </rPr>
      <t>EcoAction 21(Ministry of the Environment, Government of Japan),</t>
    </r>
    <r>
      <rPr>
        <sz val="8"/>
        <rFont val="ＭＳ Ｐゴシック"/>
        <family val="3"/>
        <charset val="128"/>
      </rPr>
      <t>　</t>
    </r>
    <r>
      <rPr>
        <sz val="8"/>
        <rFont val="Times New Roman"/>
        <family val="1"/>
      </rPr>
      <t>KES(Kyoto Local Agenda 21 Forum) etc.</t>
    </r>
    <phoneticPr fontId="1"/>
  </si>
  <si>
    <t>Phone</t>
    <phoneticPr fontId="1"/>
  </si>
  <si>
    <r>
      <t xml:space="preserve">  Please evaluate yourself on 5 levels. If your self-evaluation is intermediate, you can select the criteria 4 or 2 too.
</t>
    </r>
    <r>
      <rPr>
        <sz val="10"/>
        <rFont val="ＭＳ Ｐゴシック"/>
        <family val="3"/>
        <charset val="128"/>
      </rPr>
      <t>　　</t>
    </r>
    <r>
      <rPr>
        <sz val="10"/>
        <rFont val="Times New Roman"/>
        <family val="1"/>
      </rPr>
      <t xml:space="preserve">Criteria </t>
    </r>
    <r>
      <rPr>
        <sz val="10"/>
        <rFont val="ＭＳ Ｐゴシック"/>
        <family val="3"/>
        <charset val="128"/>
      </rPr>
      <t>：（</t>
    </r>
    <r>
      <rPr>
        <sz val="10"/>
        <rFont val="Times New Roman"/>
        <family val="1"/>
      </rPr>
      <t>5</t>
    </r>
    <r>
      <rPr>
        <sz val="10"/>
        <rFont val="ＭＳ Ｐゴシック"/>
        <family val="3"/>
        <charset val="128"/>
      </rPr>
      <t>：</t>
    </r>
    <r>
      <rPr>
        <sz val="10"/>
        <rFont val="Times New Roman"/>
        <family val="1"/>
      </rPr>
      <t>Working sufficiently</t>
    </r>
    <r>
      <rPr>
        <sz val="10"/>
        <color indexed="10"/>
        <rFont val="Times New Roman"/>
        <family val="1"/>
      </rPr>
      <t>,</t>
    </r>
    <r>
      <rPr>
        <sz val="10"/>
        <rFont val="Times New Roman"/>
        <family val="1"/>
      </rPr>
      <t xml:space="preserve">  3</t>
    </r>
    <r>
      <rPr>
        <sz val="10"/>
        <rFont val="ＭＳ Ｐゴシック"/>
        <family val="3"/>
        <charset val="128"/>
      </rPr>
      <t>：</t>
    </r>
    <r>
      <rPr>
        <sz val="10"/>
        <rFont val="Times New Roman"/>
        <family val="1"/>
      </rPr>
      <t>Working, but not sufficiently</t>
    </r>
    <r>
      <rPr>
        <sz val="10"/>
        <color indexed="10"/>
        <rFont val="Times New Roman"/>
        <family val="1"/>
      </rPr>
      <t xml:space="preserve">, </t>
    </r>
    <r>
      <rPr>
        <sz val="10"/>
        <rFont val="Times New Roman"/>
        <family val="1"/>
      </rPr>
      <t xml:space="preserve"> 1</t>
    </r>
    <r>
      <rPr>
        <sz val="10"/>
        <rFont val="ＭＳ Ｐゴシック"/>
        <family val="3"/>
        <charset val="128"/>
      </rPr>
      <t>：</t>
    </r>
    <r>
      <rPr>
        <sz val="10"/>
        <rFont val="Times New Roman"/>
        <family val="1"/>
      </rPr>
      <t>Working in the future</t>
    </r>
    <r>
      <rPr>
        <sz val="10"/>
        <color indexed="10"/>
        <rFont val="Times New Roman"/>
        <family val="1"/>
      </rPr>
      <t>,</t>
    </r>
    <r>
      <rPr>
        <sz val="10"/>
        <rFont val="Times New Roman"/>
        <family val="1"/>
      </rPr>
      <t xml:space="preserve">  0</t>
    </r>
    <r>
      <rPr>
        <sz val="10"/>
        <rFont val="ＭＳ Ｐゴシック"/>
        <family val="3"/>
        <charset val="128"/>
      </rPr>
      <t>：</t>
    </r>
    <r>
      <rPr>
        <sz val="10"/>
        <rFont val="Times New Roman"/>
        <family val="1"/>
      </rPr>
      <t>Not applicable</t>
    </r>
    <r>
      <rPr>
        <sz val="10"/>
        <rFont val="ＭＳ Ｐゴシック"/>
        <family val="3"/>
        <charset val="128"/>
      </rPr>
      <t>）</t>
    </r>
    <r>
      <rPr>
        <sz val="10"/>
        <rFont val="Times New Roman"/>
        <family val="1"/>
      </rPr>
      <t xml:space="preserve">"                         </t>
    </r>
    <phoneticPr fontId="1"/>
  </si>
  <si>
    <t>Do you take any actions to prevent global warming and to save energy ?</t>
    <phoneticPr fontId="1"/>
  </si>
  <si>
    <t xml:space="preserve">Do you take any actions to conserve resources, to reduce wastes, and to improve recycling ? </t>
    <phoneticPr fontId="1"/>
  </si>
  <si>
    <t>Do you take any actions to reduce emissions of chemical substances into the environment on the PRTR Law ?</t>
    <phoneticPr fontId="1"/>
  </si>
  <si>
    <t>Do you take any actions to prevent air, water, soil and ground water pollution ?</t>
    <phoneticPr fontId="1"/>
  </si>
  <si>
    <t>Do you take any actions contributing to biodiversity ?</t>
    <phoneticPr fontId="1"/>
  </si>
  <si>
    <t>Do you evaluate operational status and system for chemical substances management at suppliers and subcontractors ?</t>
    <phoneticPr fontId="1"/>
  </si>
  <si>
    <t>Do you take preventional measures for pollution and contamination in the process of manufacturing and filling products ?</t>
    <phoneticPr fontId="1"/>
  </si>
  <si>
    <t>If a defect of your products occurs, is it possible for you to trace of  raw material lot No. used, manufacturing process, to where supplied and so on ?</t>
    <phoneticPr fontId="1"/>
  </si>
  <si>
    <t>Do you educate your employees about chemical substances management of your company's standard and of customers' requirements ?</t>
    <phoneticPr fontId="1"/>
  </si>
  <si>
    <t>Rank</t>
  </si>
  <si>
    <t>Investigation Report of Environmental Management and Chemical Substances Management</t>
    <phoneticPr fontId="1"/>
  </si>
  <si>
    <t>Do you design for reducing environmental impact in product development ?</t>
    <phoneticPr fontId="1"/>
  </si>
  <si>
    <t>Do you control chemical products according to customer's environmental requirement, e.g.EMS establishment, avoiding incusion of prohibited substances ?</t>
    <phoneticPr fontId="1"/>
  </si>
  <si>
    <t>Do you establish a management standard or procedure to control chemical substances in your products?</t>
    <phoneticPr fontId="1"/>
  </si>
  <si>
    <t>Do you show your management standards and customer's requirements to your suppliers and subcontractors ?</t>
    <phoneticPr fontId="1"/>
  </si>
  <si>
    <t xml:space="preserve">Do you confirm with suppliers about the chemical substances in raw materials comply with requirements of your company and your customers' ? </t>
    <phoneticPr fontId="1"/>
  </si>
  <si>
    <t>Do you establish a procedure to inform customers about changing raw materials, manufacturing process, facilities, and factories ?</t>
    <phoneticPr fontId="1"/>
  </si>
  <si>
    <t>If environmental incompatibility of your products was found, do you have a certain procedure to inform customers ?</t>
    <phoneticPr fontId="1"/>
  </si>
  <si>
    <t>Do you confirm that your products are compatible with requirements of chemical substance management from customers ?</t>
    <phoneticPr fontId="1"/>
  </si>
  <si>
    <t>Can you respond to inquiries about chemical substances in your products without delay?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</si>
</sst>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&lt;=999]000;[&lt;=9999]000\-00;000\-0000"/>
    <numFmt numFmtId="177" formatCode="0_);[Red]\(0\)"/>
    <numFmt numFmtId="182" formatCode="0.0_);[Red]\(0.0\)"/>
    <numFmt numFmtId="183" formatCode="0.0_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u/>
      <sz val="8"/>
      <color indexed="12"/>
      <name val="ＭＳ Ｐゴシック"/>
      <family val="3"/>
      <charset val="128"/>
    </font>
    <font>
      <sz val="10"/>
      <color indexed="10"/>
      <name val="Times New Roman"/>
      <family val="1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/>
    <xf numFmtId="0" fontId="3" fillId="2" borderId="1" xfId="0" applyFont="1" applyFill="1" applyBorder="1"/>
    <xf numFmtId="0" fontId="3" fillId="3" borderId="1" xfId="0" applyFont="1" applyFill="1" applyBorder="1"/>
    <xf numFmtId="183" fontId="3" fillId="3" borderId="1" xfId="0" applyNumberFormat="1" applyFont="1" applyFill="1" applyBorder="1"/>
    <xf numFmtId="183" fontId="3" fillId="2" borderId="1" xfId="0" applyNumberFormat="1" applyFont="1" applyFill="1" applyBorder="1"/>
    <xf numFmtId="0" fontId="3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quotePrefix="1" applyFont="1" applyFill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76" fontId="14" fillId="0" borderId="0" xfId="0" quotePrefix="1" applyNumberFormat="1" applyFont="1" applyAlignment="1">
      <alignment horizontal="right" vertical="center"/>
    </xf>
    <xf numFmtId="176" fontId="14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176" fontId="14" fillId="0" borderId="2" xfId="0" applyNumberFormat="1" applyFont="1" applyBorder="1" applyAlignment="1">
      <alignment vertical="center"/>
    </xf>
    <xf numFmtId="176" fontId="14" fillId="0" borderId="3" xfId="0" applyNumberFormat="1" applyFont="1" applyBorder="1" applyAlignment="1">
      <alignment vertical="center"/>
    </xf>
    <xf numFmtId="176" fontId="14" fillId="0" borderId="4" xfId="0" applyNumberFormat="1" applyFont="1" applyBorder="1" applyAlignment="1">
      <alignment vertical="center"/>
    </xf>
    <xf numFmtId="176" fontId="14" fillId="5" borderId="2" xfId="0" applyNumberFormat="1" applyFont="1" applyFill="1" applyBorder="1" applyAlignment="1">
      <alignment vertical="center"/>
    </xf>
    <xf numFmtId="176" fontId="14" fillId="5" borderId="3" xfId="0" applyNumberFormat="1" applyFont="1" applyFill="1" applyBorder="1" applyAlignment="1">
      <alignment vertical="center"/>
    </xf>
    <xf numFmtId="176" fontId="11" fillId="0" borderId="0" xfId="0" applyNumberFormat="1" applyFont="1" applyBorder="1" applyAlignment="1">
      <alignment vertical="center" wrapText="1"/>
    </xf>
    <xf numFmtId="176" fontId="9" fillId="0" borderId="0" xfId="0" applyNumberFormat="1" applyFont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4" fillId="5" borderId="4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Alignment="1">
      <alignment vertical="center"/>
    </xf>
    <xf numFmtId="176" fontId="11" fillId="0" borderId="0" xfId="0" applyNumberFormat="1" applyFont="1" applyAlignment="1">
      <alignment vertical="center"/>
    </xf>
    <xf numFmtId="176" fontId="14" fillId="0" borderId="1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left" vertical="center" wrapText="1"/>
    </xf>
    <xf numFmtId="176" fontId="14" fillId="0" borderId="0" xfId="0" applyNumberFormat="1" applyFont="1" applyFill="1" applyBorder="1" applyAlignment="1">
      <alignment horizontal="left" vertical="center" wrapText="1"/>
    </xf>
    <xf numFmtId="177" fontId="14" fillId="0" borderId="0" xfId="0" applyNumberFormat="1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Alignment="1">
      <alignment vertical="center"/>
    </xf>
    <xf numFmtId="176" fontId="14" fillId="0" borderId="0" xfId="0" applyNumberFormat="1" applyFont="1" applyAlignment="1">
      <alignment horizontal="left" vertical="center"/>
    </xf>
    <xf numFmtId="176" fontId="1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176" fontId="14" fillId="0" borderId="0" xfId="0" quotePrefix="1" applyNumberFormat="1" applyFont="1" applyAlignment="1">
      <alignment vertical="center"/>
    </xf>
    <xf numFmtId="176" fontId="14" fillId="0" borderId="0" xfId="0" applyNumberFormat="1" applyFont="1" applyAlignment="1">
      <alignment horizontal="right" vertical="center"/>
    </xf>
    <xf numFmtId="0" fontId="3" fillId="0" borderId="0" xfId="0" applyFont="1" applyAlignment="1"/>
    <xf numFmtId="0" fontId="4" fillId="0" borderId="0" xfId="0" applyFont="1" applyAlignment="1"/>
    <xf numFmtId="176" fontId="5" fillId="0" borderId="0" xfId="2" applyNumberFormat="1" applyAlignment="1" applyProtection="1">
      <alignment vertical="center"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176" fontId="16" fillId="0" borderId="0" xfId="0" applyNumberFormat="1" applyFont="1" applyAlignment="1">
      <alignment vertical="center"/>
    </xf>
    <xf numFmtId="176" fontId="18" fillId="0" borderId="0" xfId="2" applyNumberFormat="1" applyFont="1" applyAlignment="1" applyProtection="1">
      <alignment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left" vertical="center"/>
    </xf>
    <xf numFmtId="176" fontId="11" fillId="0" borderId="0" xfId="0" applyNumberFormat="1" applyFont="1" applyAlignment="1">
      <alignment horizontal="right" vertical="center"/>
    </xf>
    <xf numFmtId="176" fontId="14" fillId="0" borderId="1" xfId="0" applyNumberFormat="1" applyFont="1" applyBorder="1" applyAlignment="1">
      <alignment horizontal="center" vertical="center"/>
    </xf>
    <xf numFmtId="177" fontId="14" fillId="5" borderId="2" xfId="0" applyNumberFormat="1" applyFont="1" applyFill="1" applyBorder="1" applyAlignment="1" applyProtection="1">
      <alignment horizontal="center" vertical="center"/>
      <protection locked="0"/>
    </xf>
    <xf numFmtId="177" fontId="14" fillId="5" borderId="3" xfId="0" applyNumberFormat="1" applyFont="1" applyFill="1" applyBorder="1" applyAlignment="1" applyProtection="1">
      <alignment horizontal="center" vertical="center"/>
      <protection locked="0"/>
    </xf>
    <xf numFmtId="177" fontId="14" fillId="5" borderId="4" xfId="0" applyNumberFormat="1" applyFont="1" applyFill="1" applyBorder="1" applyAlignment="1" applyProtection="1">
      <alignment horizontal="center" vertical="center"/>
      <protection locked="0"/>
    </xf>
    <xf numFmtId="176" fontId="14" fillId="0" borderId="2" xfId="0" applyNumberFormat="1" applyFont="1" applyBorder="1" applyAlignment="1">
      <alignment horizontal="left" vertical="center" wrapText="1"/>
    </xf>
    <xf numFmtId="176" fontId="14" fillId="0" borderId="3" xfId="0" applyNumberFormat="1" applyFont="1" applyBorder="1" applyAlignment="1">
      <alignment horizontal="left" vertical="center" wrapText="1"/>
    </xf>
    <xf numFmtId="176" fontId="14" fillId="0" borderId="4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left" vertical="center"/>
      <protection locked="0"/>
    </xf>
    <xf numFmtId="0" fontId="9" fillId="5" borderId="1" xfId="0" applyNumberFormat="1" applyFont="1" applyFill="1" applyBorder="1" applyAlignment="1" applyProtection="1">
      <alignment horizontal="left" vertical="center"/>
      <protection locked="0"/>
    </xf>
    <xf numFmtId="176" fontId="14" fillId="0" borderId="2" xfId="0" applyNumberFormat="1" applyFont="1" applyBorder="1" applyAlignment="1">
      <alignment horizontal="center" vertical="center"/>
    </xf>
    <xf numFmtId="176" fontId="14" fillId="0" borderId="4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4" fillId="5" borderId="2" xfId="0" applyNumberFormat="1" applyFont="1" applyFill="1" applyBorder="1" applyAlignment="1" applyProtection="1">
      <alignment horizontal="center" vertical="center"/>
      <protection locked="0"/>
    </xf>
    <xf numFmtId="0" fontId="14" fillId="5" borderId="3" xfId="0" applyNumberFormat="1" applyFont="1" applyFill="1" applyBorder="1" applyAlignment="1" applyProtection="1">
      <alignment horizontal="center" vertical="center"/>
      <protection locked="0"/>
    </xf>
    <xf numFmtId="0" fontId="14" fillId="5" borderId="4" xfId="0" applyNumberFormat="1" applyFont="1" applyFill="1" applyBorder="1" applyAlignment="1" applyProtection="1">
      <alignment horizontal="center" vertical="center"/>
      <protection locked="0"/>
    </xf>
    <xf numFmtId="0" fontId="14" fillId="5" borderId="7" xfId="0" applyNumberFormat="1" applyFont="1" applyFill="1" applyBorder="1" applyAlignment="1" applyProtection="1">
      <alignment horizontal="center" vertical="center"/>
      <protection locked="0"/>
    </xf>
    <xf numFmtId="0" fontId="14" fillId="5" borderId="12" xfId="0" applyNumberFormat="1" applyFont="1" applyFill="1" applyBorder="1" applyAlignment="1" applyProtection="1">
      <alignment horizontal="center" vertical="center"/>
      <protection locked="0"/>
    </xf>
    <xf numFmtId="0" fontId="14" fillId="5" borderId="8" xfId="0" applyNumberFormat="1" applyFont="1" applyFill="1" applyBorder="1" applyAlignment="1" applyProtection="1">
      <alignment horizontal="center" vertical="center"/>
      <protection locked="0"/>
    </xf>
    <xf numFmtId="176" fontId="14" fillId="0" borderId="9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0" fillId="0" borderId="11" xfId="0" applyFont="1" applyBorder="1" applyAlignment="1" applyProtection="1">
      <alignment horizontal="center" vertical="top" wrapText="1"/>
      <protection locked="0"/>
    </xf>
    <xf numFmtId="0" fontId="10" fillId="0" borderId="7" xfId="0" applyFont="1" applyBorder="1" applyAlignment="1" applyProtection="1">
      <alignment horizontal="center" vertical="top" wrapText="1"/>
      <protection locked="0"/>
    </xf>
    <xf numFmtId="0" fontId="10" fillId="0" borderId="12" xfId="0" applyFont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 applyProtection="1">
      <alignment horizontal="center" vertical="top" wrapText="1"/>
      <protection locked="0"/>
    </xf>
    <xf numFmtId="176" fontId="14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176" fontId="14" fillId="0" borderId="6" xfId="0" applyNumberFormat="1" applyFont="1" applyBorder="1" applyAlignment="1">
      <alignment horizontal="center" vertical="center"/>
    </xf>
    <xf numFmtId="176" fontId="14" fillId="5" borderId="0" xfId="0" applyNumberFormat="1" applyFont="1" applyFill="1" applyBorder="1" applyAlignment="1" applyProtection="1">
      <alignment horizontal="left" vertical="center"/>
      <protection locked="0"/>
    </xf>
    <xf numFmtId="0" fontId="14" fillId="5" borderId="5" xfId="0" applyNumberFormat="1" applyFont="1" applyFill="1" applyBorder="1" applyAlignment="1" applyProtection="1">
      <alignment horizontal="center" vertical="center"/>
      <protection locked="0"/>
    </xf>
    <xf numFmtId="0" fontId="14" fillId="5" borderId="0" xfId="0" applyNumberFormat="1" applyFont="1" applyFill="1" applyBorder="1" applyAlignment="1" applyProtection="1">
      <alignment horizontal="center" vertical="center"/>
      <protection locked="0"/>
    </xf>
    <xf numFmtId="0" fontId="14" fillId="5" borderId="6" xfId="0" applyNumberFormat="1" applyFont="1" applyFill="1" applyBorder="1" applyAlignment="1" applyProtection="1">
      <alignment horizontal="center" vertical="center"/>
      <protection locked="0"/>
    </xf>
    <xf numFmtId="176" fontId="14" fillId="0" borderId="7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176" fontId="14" fillId="0" borderId="3" xfId="0" applyNumberFormat="1" applyFont="1" applyFill="1" applyBorder="1" applyAlignment="1">
      <alignment horizontal="center" vertical="center"/>
    </xf>
    <xf numFmtId="176" fontId="14" fillId="0" borderId="4" xfId="0" applyNumberFormat="1" applyFont="1" applyFill="1" applyBorder="1" applyAlignment="1">
      <alignment horizontal="center" vertical="center"/>
    </xf>
    <xf numFmtId="176" fontId="14" fillId="0" borderId="0" xfId="0" applyNumberFormat="1" applyFont="1" applyAlignment="1">
      <alignment horizontal="left" vertical="center" wrapText="1"/>
    </xf>
    <xf numFmtId="176" fontId="14" fillId="0" borderId="2" xfId="0" applyNumberFormat="1" applyFont="1" applyBorder="1" applyAlignment="1">
      <alignment horizontal="left" vertical="center"/>
    </xf>
    <xf numFmtId="176" fontId="14" fillId="0" borderId="3" xfId="0" applyNumberFormat="1" applyFont="1" applyBorder="1" applyAlignment="1">
      <alignment horizontal="left" vertical="center"/>
    </xf>
    <xf numFmtId="176" fontId="1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 shrinkToFit="1"/>
    </xf>
    <xf numFmtId="176" fontId="14" fillId="0" borderId="3" xfId="0" applyNumberFormat="1" applyFont="1" applyFill="1" applyBorder="1" applyAlignment="1">
      <alignment horizontal="center" vertical="center" shrinkToFit="1"/>
    </xf>
    <xf numFmtId="176" fontId="14" fillId="0" borderId="4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182" fontId="15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 wrapText="1"/>
    </xf>
  </cellXfs>
  <cellStyles count="3">
    <cellStyle name="パーセント 2" xfId="1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6" dropStyle="combo" dx="22" fmlaLink="集計表!$B$11" fmlaRange="選択肢!$C$3:$C$8" noThreeD="1" sel="1" val="0"/>
</file>

<file path=xl/ctrlProps/ctrlProp2.xml><?xml version="1.0" encoding="utf-8"?>
<formControlPr xmlns="http://schemas.microsoft.com/office/spreadsheetml/2009/9/main" objectType="Drop" dropLines="6" dropStyle="combo" dx="22" fmlaLink="集計表!$B$13" fmlaRange="選択肢!$C$10:$C$15" noThreeD="1" sel="1" val="0"/>
</file>

<file path=xl/ctrlProps/ctrlProp3.xml><?xml version="1.0" encoding="utf-8"?>
<formControlPr xmlns="http://schemas.microsoft.com/office/spreadsheetml/2009/9/main" objectType="Drop" dropLines="6" dropStyle="combo" dx="22" fmlaLink="集計表!$B$16" fmlaRange="選択肢!$C$17:$C$22" noThreeD="1" sel="1" val="0"/>
</file>

<file path=xl/ctrlProps/ctrlProp4.xml><?xml version="1.0" encoding="utf-8"?>
<formControlPr xmlns="http://schemas.microsoft.com/office/spreadsheetml/2009/9/main" objectType="Drop" dropLines="6" dropStyle="combo" dx="22" fmlaLink="集計表!$B$18" fmlaRange="選択肢!$C$24:$C$29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19050</xdr:rowOff>
        </xdr:from>
        <xdr:to>
          <xdr:col>14</xdr:col>
          <xdr:colOff>104775</xdr:colOff>
          <xdr:row>13</xdr:row>
          <xdr:rowOff>209550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19050</xdr:rowOff>
        </xdr:from>
        <xdr:to>
          <xdr:col>14</xdr:col>
          <xdr:colOff>95250</xdr:colOff>
          <xdr:row>14</xdr:row>
          <xdr:rowOff>209550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19050</xdr:rowOff>
        </xdr:from>
        <xdr:to>
          <xdr:col>14</xdr:col>
          <xdr:colOff>85725</xdr:colOff>
          <xdr:row>16</xdr:row>
          <xdr:rowOff>209550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19050</xdr:rowOff>
        </xdr:from>
        <xdr:to>
          <xdr:col>14</xdr:col>
          <xdr:colOff>85725</xdr:colOff>
          <xdr:row>17</xdr:row>
          <xdr:rowOff>209550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hemsherpa.net/english/docs/guidelines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tabSelected="1" view="pageBreakPreview" zoomScaleNormal="100" workbookViewId="0">
      <selection activeCell="AC3" sqref="AC3"/>
    </sheetView>
  </sheetViews>
  <sheetFormatPr defaultRowHeight="15" x14ac:dyDescent="0.15"/>
  <cols>
    <col min="1" max="2" width="3.625" style="29" customWidth="1"/>
    <col min="3" max="3" width="5.625" style="29" customWidth="1"/>
    <col min="4" max="26" width="3.625" style="29" customWidth="1"/>
    <col min="27" max="27" width="3.625" style="30" customWidth="1"/>
    <col min="28" max="28" width="3.625" style="30" hidden="1" customWidth="1"/>
    <col min="29" max="16384" width="9" style="30"/>
  </cols>
  <sheetData>
    <row r="1" spans="1:41" s="14" customFormat="1" ht="18.75" customHeight="1" x14ac:dyDescent="0.15">
      <c r="A1" s="13"/>
      <c r="V1" s="15"/>
      <c r="W1" s="16"/>
      <c r="X1" s="15"/>
      <c r="Y1" s="15"/>
      <c r="Z1" s="15"/>
    </row>
    <row r="2" spans="1:41" s="14" customFormat="1" ht="42" customHeight="1" x14ac:dyDescent="0.15">
      <c r="D2" s="109" t="s">
        <v>190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7"/>
      <c r="X2" s="17"/>
      <c r="Y2" s="17"/>
      <c r="Z2" s="17"/>
    </row>
    <row r="3" spans="1:41" s="14" customFormat="1" ht="18" customHeight="1" x14ac:dyDescent="0.15">
      <c r="C3" s="18"/>
      <c r="D3" s="11" t="s">
        <v>84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8"/>
      <c r="X3" s="18"/>
      <c r="Y3" s="18"/>
      <c r="Z3" s="17"/>
    </row>
    <row r="4" spans="1:41" s="14" customFormat="1" ht="18" customHeight="1" x14ac:dyDescent="0.15">
      <c r="C4" s="18"/>
      <c r="D4" s="11" t="s">
        <v>83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8"/>
      <c r="X4" s="18"/>
      <c r="Y4" s="18"/>
      <c r="Z4" s="17"/>
    </row>
    <row r="5" spans="1:41" s="14" customFormat="1" ht="18" customHeight="1" x14ac:dyDescent="0.15">
      <c r="C5" s="1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8"/>
      <c r="X5" s="18"/>
      <c r="Y5" s="18"/>
      <c r="Z5" s="17"/>
    </row>
    <row r="6" spans="1:41" s="14" customFormat="1" ht="18" customHeight="1" x14ac:dyDescent="0.15">
      <c r="B6" s="19" t="s">
        <v>112</v>
      </c>
      <c r="C6" s="1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8"/>
      <c r="X6" s="18"/>
      <c r="Y6" s="18"/>
      <c r="Z6" s="17"/>
    </row>
    <row r="7" spans="1:41" s="14" customFormat="1" ht="36" customHeight="1" x14ac:dyDescent="0.15">
      <c r="B7" s="114" t="s">
        <v>85</v>
      </c>
      <c r="C7" s="110"/>
      <c r="D7" s="110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6" t="s">
        <v>86</v>
      </c>
      <c r="Q7" s="76"/>
      <c r="R7" s="76"/>
      <c r="S7" s="73"/>
      <c r="T7" s="73"/>
      <c r="U7" s="73"/>
      <c r="V7" s="73"/>
      <c r="W7" s="73"/>
      <c r="X7" s="73"/>
      <c r="Y7" s="73"/>
      <c r="Z7" s="73"/>
      <c r="AA7" s="20"/>
      <c r="AB7" s="20"/>
      <c r="AC7" s="20"/>
      <c r="AD7" s="20"/>
      <c r="AE7" s="20"/>
      <c r="AF7" s="20"/>
      <c r="AG7" s="20"/>
      <c r="AH7" s="20"/>
      <c r="AI7" s="20"/>
    </row>
    <row r="8" spans="1:41" s="14" customFormat="1" ht="18" customHeight="1" x14ac:dyDescent="0.15">
      <c r="B8" s="110" t="s">
        <v>90</v>
      </c>
      <c r="C8" s="110"/>
      <c r="D8" s="110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21"/>
      <c r="AB8" s="22"/>
      <c r="AC8" s="23"/>
      <c r="AD8" s="23"/>
      <c r="AE8" s="23"/>
      <c r="AF8" s="20"/>
      <c r="AG8" s="20"/>
      <c r="AH8" s="20"/>
      <c r="AI8" s="20"/>
      <c r="AJ8" s="20"/>
      <c r="AK8" s="20"/>
      <c r="AL8" s="20"/>
      <c r="AM8" s="20"/>
      <c r="AN8" s="20"/>
      <c r="AO8" s="24"/>
    </row>
    <row r="9" spans="1:41" s="14" customFormat="1" ht="18" customHeight="1" x14ac:dyDescent="0.15">
      <c r="B9" s="110" t="s">
        <v>87</v>
      </c>
      <c r="C9" s="110"/>
      <c r="D9" s="110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1" t="s">
        <v>89</v>
      </c>
      <c r="Q9" s="71"/>
      <c r="R9" s="71"/>
      <c r="S9" s="72"/>
      <c r="T9" s="72"/>
      <c r="U9" s="72"/>
      <c r="V9" s="72"/>
      <c r="W9" s="72"/>
      <c r="X9" s="72"/>
      <c r="Y9" s="72"/>
      <c r="Z9" s="72"/>
      <c r="AA9" s="21"/>
      <c r="AB9" s="22"/>
      <c r="AC9" s="23"/>
      <c r="AD9" s="23"/>
      <c r="AE9" s="23"/>
      <c r="AF9" s="20"/>
      <c r="AG9" s="20"/>
      <c r="AH9" s="20"/>
      <c r="AI9" s="20"/>
      <c r="AJ9" s="20"/>
      <c r="AK9" s="20"/>
      <c r="AL9" s="20"/>
      <c r="AM9" s="20"/>
      <c r="AN9" s="20"/>
    </row>
    <row r="10" spans="1:41" s="14" customFormat="1" ht="18" customHeight="1" x14ac:dyDescent="0.15">
      <c r="B10" s="110" t="s">
        <v>88</v>
      </c>
      <c r="C10" s="110"/>
      <c r="D10" s="110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1" t="s">
        <v>178</v>
      </c>
      <c r="Q10" s="71"/>
      <c r="R10" s="71"/>
      <c r="S10" s="72"/>
      <c r="T10" s="72"/>
      <c r="U10" s="72"/>
      <c r="V10" s="72"/>
      <c r="W10" s="72"/>
      <c r="X10" s="72"/>
      <c r="Y10" s="72"/>
      <c r="Z10" s="72"/>
      <c r="AA10" s="21"/>
      <c r="AB10" s="22"/>
      <c r="AC10" s="23"/>
      <c r="AD10" s="23"/>
      <c r="AE10" s="23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41" s="14" customFormat="1" ht="18" customHeight="1" x14ac:dyDescent="0.15">
      <c r="B11" s="25"/>
      <c r="C11" s="25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7"/>
      <c r="R11" s="27"/>
      <c r="S11" s="26"/>
      <c r="T11" s="26"/>
      <c r="U11" s="26"/>
      <c r="V11" s="26"/>
      <c r="W11" s="26"/>
      <c r="X11" s="26"/>
      <c r="Y11" s="26"/>
      <c r="Z11" s="26"/>
      <c r="AA11" s="21"/>
      <c r="AB11" s="22"/>
      <c r="AC11" s="23"/>
      <c r="AD11" s="23"/>
      <c r="AE11" s="23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41" ht="15" customHeight="1" x14ac:dyDescent="0.15">
      <c r="A12" s="28" t="s">
        <v>113</v>
      </c>
      <c r="B12" s="29" t="s">
        <v>91</v>
      </c>
      <c r="AB12" s="57" t="s">
        <v>168</v>
      </c>
    </row>
    <row r="13" spans="1:41" ht="18" customHeight="1" x14ac:dyDescent="0.15">
      <c r="A13" s="30"/>
      <c r="B13" s="31" t="s">
        <v>92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32" t="s">
        <v>93</v>
      </c>
      <c r="Q13" s="32"/>
      <c r="R13" s="32"/>
      <c r="S13" s="33"/>
      <c r="AB13" s="57" t="s">
        <v>172</v>
      </c>
    </row>
    <row r="14" spans="1:41" ht="20.100000000000001" customHeight="1" x14ac:dyDescent="0.15">
      <c r="B14" s="74" t="s">
        <v>14</v>
      </c>
      <c r="C14" s="75"/>
      <c r="D14" s="34">
        <v>2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77"/>
      <c r="Q14" s="78"/>
      <c r="R14" s="78"/>
      <c r="S14" s="79"/>
      <c r="T14" s="36"/>
      <c r="U14" s="36"/>
      <c r="V14" s="36"/>
      <c r="W14" s="36"/>
      <c r="X14" s="36"/>
      <c r="Y14" s="36"/>
      <c r="Z14" s="36"/>
      <c r="AA14" s="36"/>
      <c r="AB14" s="57" t="s">
        <v>165</v>
      </c>
      <c r="AD14" s="37"/>
    </row>
    <row r="15" spans="1:41" ht="18.95" customHeight="1" x14ac:dyDescent="0.15">
      <c r="B15" s="94" t="s">
        <v>15</v>
      </c>
      <c r="C15" s="95"/>
      <c r="D15" s="34">
        <v>4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97"/>
      <c r="Q15" s="98"/>
      <c r="R15" s="98"/>
      <c r="S15" s="99"/>
      <c r="T15" s="36"/>
      <c r="U15" s="36"/>
      <c r="V15" s="36"/>
      <c r="W15" s="36"/>
      <c r="X15" s="36"/>
      <c r="Y15" s="36"/>
      <c r="Z15" s="36"/>
      <c r="AA15" s="38"/>
      <c r="AB15" s="57" t="s">
        <v>164</v>
      </c>
      <c r="AD15" s="37"/>
    </row>
    <row r="16" spans="1:41" ht="18" customHeight="1" x14ac:dyDescent="0.15">
      <c r="B16" s="94"/>
      <c r="C16" s="95"/>
      <c r="D16" s="111" t="s">
        <v>95</v>
      </c>
      <c r="E16" s="112"/>
      <c r="F16" s="113"/>
      <c r="G16" s="96"/>
      <c r="H16" s="96"/>
      <c r="I16" s="96"/>
      <c r="J16" s="96"/>
      <c r="K16" s="96"/>
      <c r="L16" s="96"/>
      <c r="M16" s="96"/>
      <c r="N16" s="96"/>
      <c r="O16" s="96"/>
      <c r="P16" s="97"/>
      <c r="Q16" s="98"/>
      <c r="R16" s="98"/>
      <c r="S16" s="99"/>
      <c r="T16" s="36"/>
      <c r="U16" s="36"/>
      <c r="V16" s="36"/>
      <c r="W16" s="36"/>
      <c r="X16" s="36"/>
      <c r="Y16" s="36"/>
      <c r="Z16" s="36"/>
      <c r="AA16" s="38"/>
      <c r="AB16" s="58" t="s">
        <v>166</v>
      </c>
      <c r="AD16" s="37"/>
    </row>
    <row r="17" spans="1:32" ht="18.95" customHeight="1" x14ac:dyDescent="0.15">
      <c r="B17" s="74" t="s">
        <v>10</v>
      </c>
      <c r="C17" s="75"/>
      <c r="D17" s="34">
        <v>2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9"/>
      <c r="P17" s="77"/>
      <c r="Q17" s="78"/>
      <c r="R17" s="78"/>
      <c r="S17" s="79"/>
      <c r="AB17" s="57" t="s">
        <v>167</v>
      </c>
      <c r="AD17" s="37"/>
    </row>
    <row r="18" spans="1:32" ht="18.95" customHeight="1" x14ac:dyDescent="0.15">
      <c r="B18" s="100" t="s">
        <v>176</v>
      </c>
      <c r="C18" s="101"/>
      <c r="D18" s="34">
        <v>2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9"/>
      <c r="P18" s="80"/>
      <c r="Q18" s="81"/>
      <c r="R18" s="81"/>
      <c r="S18" s="82"/>
    </row>
    <row r="19" spans="1:32" ht="12" customHeight="1" x14ac:dyDescent="0.15">
      <c r="B19" s="61" t="s">
        <v>24</v>
      </c>
      <c r="C19" s="62" t="s">
        <v>177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41"/>
      <c r="U19" s="41"/>
      <c r="V19" s="41"/>
      <c r="W19" s="41"/>
      <c r="X19" s="41"/>
      <c r="Z19" s="30"/>
    </row>
    <row r="20" spans="1:32" ht="12" customHeight="1" x14ac:dyDescent="0.15">
      <c r="B20" s="63" t="s">
        <v>25</v>
      </c>
      <c r="C20" s="42" t="s">
        <v>173</v>
      </c>
    </row>
    <row r="21" spans="1:32" ht="12" customHeight="1" x14ac:dyDescent="0.15">
      <c r="B21" s="42"/>
      <c r="C21" s="42" t="s">
        <v>174</v>
      </c>
    </row>
    <row r="22" spans="1:32" ht="12" customHeight="1" x14ac:dyDescent="0.15">
      <c r="B22" s="42"/>
      <c r="C22" s="42" t="s">
        <v>175</v>
      </c>
      <c r="F22" s="60" t="s">
        <v>163</v>
      </c>
    </row>
    <row r="23" spans="1:32" ht="18" customHeight="1" x14ac:dyDescent="0.15">
      <c r="B23" s="42"/>
      <c r="C23" s="42"/>
      <c r="D23" s="56"/>
      <c r="AB23" s="56"/>
      <c r="AF23" s="56"/>
    </row>
    <row r="24" spans="1:32" ht="15" customHeight="1" x14ac:dyDescent="0.15">
      <c r="A24" s="28" t="s">
        <v>114</v>
      </c>
      <c r="B24" s="29" t="s">
        <v>94</v>
      </c>
    </row>
    <row r="25" spans="1:32" ht="15" customHeight="1" x14ac:dyDescent="0.15">
      <c r="A25" s="28"/>
      <c r="B25" s="105" t="s">
        <v>179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AB25" s="59"/>
    </row>
    <row r="26" spans="1:32" ht="15" customHeight="1" x14ac:dyDescent="0.15">
      <c r="A26" s="28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</row>
    <row r="27" spans="1:32" ht="6.75" customHeight="1" x14ac:dyDescent="0.15"/>
    <row r="28" spans="1:32" ht="36" customHeight="1" x14ac:dyDescent="0.15">
      <c r="B28" s="43" t="s">
        <v>13</v>
      </c>
      <c r="C28" s="106" t="s">
        <v>96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8"/>
      <c r="X28" s="102" t="s">
        <v>97</v>
      </c>
      <c r="Y28" s="103"/>
      <c r="Z28" s="104"/>
    </row>
    <row r="29" spans="1:32" ht="36" customHeight="1" x14ac:dyDescent="0.15">
      <c r="B29" s="43" t="s">
        <v>115</v>
      </c>
      <c r="C29" s="68" t="s">
        <v>180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70"/>
      <c r="X29" s="65"/>
      <c r="Y29" s="66"/>
      <c r="Z29" s="67"/>
    </row>
    <row r="30" spans="1:32" ht="36" customHeight="1" x14ac:dyDescent="0.15">
      <c r="B30" s="43" t="s">
        <v>116</v>
      </c>
      <c r="C30" s="68" t="s">
        <v>181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70"/>
      <c r="X30" s="65"/>
      <c r="Y30" s="66"/>
      <c r="Z30" s="67"/>
    </row>
    <row r="31" spans="1:32" ht="36" customHeight="1" x14ac:dyDescent="0.15">
      <c r="B31" s="43" t="s">
        <v>117</v>
      </c>
      <c r="C31" s="68" t="s">
        <v>182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70"/>
      <c r="X31" s="65"/>
      <c r="Y31" s="66"/>
      <c r="Z31" s="67"/>
    </row>
    <row r="32" spans="1:32" ht="36" customHeight="1" x14ac:dyDescent="0.15">
      <c r="B32" s="43" t="s">
        <v>118</v>
      </c>
      <c r="C32" s="68" t="s">
        <v>183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70"/>
      <c r="X32" s="65"/>
      <c r="Y32" s="66"/>
      <c r="Z32" s="67"/>
    </row>
    <row r="33" spans="2:26" ht="36" customHeight="1" x14ac:dyDescent="0.15">
      <c r="B33" s="43" t="s">
        <v>119</v>
      </c>
      <c r="C33" s="68" t="s">
        <v>184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70"/>
      <c r="X33" s="65"/>
      <c r="Y33" s="66"/>
      <c r="Z33" s="67"/>
    </row>
    <row r="34" spans="2:26" ht="36" customHeight="1" x14ac:dyDescent="0.15">
      <c r="B34" s="43" t="s">
        <v>120</v>
      </c>
      <c r="C34" s="68" t="s">
        <v>191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70"/>
      <c r="X34" s="65"/>
      <c r="Y34" s="66"/>
      <c r="Z34" s="67"/>
    </row>
    <row r="35" spans="2:26" ht="36" customHeight="1" x14ac:dyDescent="0.15">
      <c r="B35" s="43" t="s">
        <v>121</v>
      </c>
      <c r="C35" s="68" t="s">
        <v>98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70"/>
      <c r="X35" s="65"/>
      <c r="Y35" s="66"/>
      <c r="Z35" s="67"/>
    </row>
    <row r="36" spans="2:26" ht="36" customHeight="1" x14ac:dyDescent="0.15">
      <c r="B36" s="43" t="s">
        <v>122</v>
      </c>
      <c r="C36" s="68" t="s">
        <v>192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70"/>
      <c r="X36" s="65"/>
      <c r="Y36" s="66"/>
      <c r="Z36" s="67"/>
    </row>
    <row r="37" spans="2:26" ht="36" customHeight="1" x14ac:dyDescent="0.15">
      <c r="B37" s="43" t="s">
        <v>123</v>
      </c>
      <c r="C37" s="68" t="s">
        <v>193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70"/>
      <c r="X37" s="65"/>
      <c r="Y37" s="66"/>
      <c r="Z37" s="67"/>
    </row>
    <row r="38" spans="2:26" ht="36" customHeight="1" x14ac:dyDescent="0.15">
      <c r="B38" s="43" t="s">
        <v>124</v>
      </c>
      <c r="C38" s="68" t="s">
        <v>194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70"/>
      <c r="X38" s="65"/>
      <c r="Y38" s="66"/>
      <c r="Z38" s="67"/>
    </row>
    <row r="39" spans="2:26" ht="36" customHeight="1" x14ac:dyDescent="0.15">
      <c r="B39" s="43" t="s">
        <v>125</v>
      </c>
      <c r="C39" s="68" t="s">
        <v>195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70"/>
      <c r="X39" s="65"/>
      <c r="Y39" s="66"/>
      <c r="Z39" s="67"/>
    </row>
    <row r="40" spans="2:26" ht="36" customHeight="1" x14ac:dyDescent="0.15">
      <c r="B40" s="43" t="s">
        <v>126</v>
      </c>
      <c r="C40" s="68" t="s">
        <v>185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70"/>
      <c r="X40" s="65"/>
      <c r="Y40" s="66"/>
      <c r="Z40" s="67"/>
    </row>
    <row r="41" spans="2:26" ht="36" customHeight="1" x14ac:dyDescent="0.15">
      <c r="B41" s="43" t="s">
        <v>127</v>
      </c>
      <c r="C41" s="68" t="s">
        <v>186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70"/>
      <c r="X41" s="65"/>
      <c r="Y41" s="66"/>
      <c r="Z41" s="67"/>
    </row>
    <row r="42" spans="2:26" ht="36" customHeight="1" x14ac:dyDescent="0.15">
      <c r="B42" s="43" t="s">
        <v>128</v>
      </c>
      <c r="C42" s="68" t="s">
        <v>196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70"/>
      <c r="X42" s="65"/>
      <c r="Y42" s="66"/>
      <c r="Z42" s="67"/>
    </row>
    <row r="43" spans="2:26" ht="36" customHeight="1" x14ac:dyDescent="0.15">
      <c r="B43" s="43" t="s">
        <v>129</v>
      </c>
      <c r="C43" s="68" t="s">
        <v>187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70"/>
      <c r="X43" s="65"/>
      <c r="Y43" s="66"/>
      <c r="Z43" s="67"/>
    </row>
    <row r="44" spans="2:26" ht="36" customHeight="1" x14ac:dyDescent="0.15">
      <c r="B44" s="43" t="s">
        <v>130</v>
      </c>
      <c r="C44" s="68" t="s">
        <v>197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70"/>
      <c r="X44" s="65"/>
      <c r="Y44" s="66"/>
      <c r="Z44" s="67"/>
    </row>
    <row r="45" spans="2:26" ht="36" customHeight="1" x14ac:dyDescent="0.15">
      <c r="B45" s="43" t="s">
        <v>131</v>
      </c>
      <c r="C45" s="68" t="s">
        <v>141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70"/>
      <c r="X45" s="65"/>
      <c r="Y45" s="66"/>
      <c r="Z45" s="67"/>
    </row>
    <row r="46" spans="2:26" ht="36" customHeight="1" x14ac:dyDescent="0.15">
      <c r="B46" s="43" t="s">
        <v>132</v>
      </c>
      <c r="C46" s="68" t="s">
        <v>198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70"/>
      <c r="X46" s="65"/>
      <c r="Y46" s="66"/>
      <c r="Z46" s="67"/>
    </row>
    <row r="47" spans="2:26" ht="36" customHeight="1" x14ac:dyDescent="0.15">
      <c r="B47" s="43" t="s">
        <v>133</v>
      </c>
      <c r="C47" s="32" t="s">
        <v>199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65"/>
      <c r="Y47" s="66"/>
      <c r="Z47" s="67"/>
    </row>
    <row r="48" spans="2:26" ht="36" customHeight="1" x14ac:dyDescent="0.15">
      <c r="B48" s="43" t="s">
        <v>134</v>
      </c>
      <c r="C48" s="68" t="s">
        <v>188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70"/>
      <c r="X48" s="65"/>
      <c r="Y48" s="66"/>
      <c r="Z48" s="67"/>
    </row>
    <row r="49" spans="1:27" ht="18" customHeight="1" x14ac:dyDescent="0.15">
      <c r="B49" s="44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6"/>
      <c r="U49" s="46"/>
      <c r="V49" s="46"/>
      <c r="W49" s="46"/>
      <c r="X49" s="47"/>
      <c r="Y49" s="47"/>
      <c r="Z49" s="47"/>
      <c r="AA49" s="48"/>
    </row>
    <row r="50" spans="1:27" ht="18" customHeight="1" x14ac:dyDescent="0.15">
      <c r="A50" s="49" t="s">
        <v>135</v>
      </c>
    </row>
    <row r="51" spans="1:27" ht="50.1" customHeight="1" x14ac:dyDescent="0.15">
      <c r="B51" s="64"/>
      <c r="C51" s="64"/>
      <c r="D51" s="64"/>
      <c r="E51" s="119" t="s">
        <v>99</v>
      </c>
      <c r="F51" s="64"/>
      <c r="G51" s="64"/>
      <c r="H51" s="64"/>
      <c r="I51" s="119" t="s">
        <v>100</v>
      </c>
      <c r="J51" s="64"/>
      <c r="K51" s="64"/>
      <c r="L51" s="64"/>
      <c r="N51" s="74" t="s">
        <v>189</v>
      </c>
      <c r="O51" s="75"/>
      <c r="P51" s="74" t="s">
        <v>101</v>
      </c>
      <c r="Q51" s="89"/>
      <c r="R51" s="75"/>
      <c r="S51" s="89" t="s">
        <v>102</v>
      </c>
      <c r="T51" s="89"/>
      <c r="U51" s="89"/>
      <c r="V51" s="89"/>
      <c r="W51" s="89"/>
      <c r="X51" s="89"/>
      <c r="Y51" s="75"/>
      <c r="Z51" s="30"/>
    </row>
    <row r="52" spans="1:27" ht="18" customHeight="1" x14ac:dyDescent="0.15">
      <c r="B52" s="64" t="s">
        <v>101</v>
      </c>
      <c r="C52" s="64"/>
      <c r="D52" s="64"/>
      <c r="E52" s="118" t="str">
        <f>IF(集計表!F26=0," ",集計表!F52)</f>
        <v xml:space="preserve"> </v>
      </c>
      <c r="F52" s="118"/>
      <c r="G52" s="118"/>
      <c r="H52" s="118"/>
      <c r="I52" s="118" t="str">
        <f>IF(集計表!F43=0," ",集計表!F53)</f>
        <v xml:space="preserve"> </v>
      </c>
      <c r="J52" s="118"/>
      <c r="K52" s="118"/>
      <c r="L52" s="118"/>
      <c r="N52" s="90" t="s">
        <v>136</v>
      </c>
      <c r="O52" s="92"/>
      <c r="P52" s="90" t="s">
        <v>104</v>
      </c>
      <c r="Q52" s="91"/>
      <c r="R52" s="92"/>
      <c r="S52" s="115" t="s">
        <v>107</v>
      </c>
      <c r="T52" s="116"/>
      <c r="U52" s="116"/>
      <c r="V52" s="116"/>
      <c r="W52" s="116"/>
      <c r="X52" s="116"/>
      <c r="Y52" s="117"/>
      <c r="Z52" s="30"/>
    </row>
    <row r="53" spans="1:27" ht="18" customHeight="1" x14ac:dyDescent="0.15">
      <c r="B53" s="64"/>
      <c r="C53" s="64"/>
      <c r="D53" s="64"/>
      <c r="E53" s="118"/>
      <c r="F53" s="118"/>
      <c r="G53" s="118"/>
      <c r="H53" s="118"/>
      <c r="I53" s="118"/>
      <c r="J53" s="118"/>
      <c r="K53" s="118"/>
      <c r="L53" s="118"/>
      <c r="N53" s="90" t="s">
        <v>137</v>
      </c>
      <c r="O53" s="92"/>
      <c r="P53" s="90" t="s">
        <v>105</v>
      </c>
      <c r="Q53" s="91"/>
      <c r="R53" s="92"/>
      <c r="S53" s="115" t="s">
        <v>108</v>
      </c>
      <c r="T53" s="116"/>
      <c r="U53" s="116"/>
      <c r="V53" s="116"/>
      <c r="W53" s="116"/>
      <c r="X53" s="116"/>
      <c r="Y53" s="117"/>
      <c r="Z53" s="30"/>
    </row>
    <row r="54" spans="1:27" ht="18" customHeight="1" x14ac:dyDescent="0.15">
      <c r="B54" s="64" t="s">
        <v>111</v>
      </c>
      <c r="C54" s="64"/>
      <c r="D54" s="64"/>
      <c r="E54" s="93" t="str">
        <f>集計表!G52</f>
        <v xml:space="preserve"> </v>
      </c>
      <c r="F54" s="93"/>
      <c r="G54" s="93"/>
      <c r="H54" s="93"/>
      <c r="I54" s="93" t="str">
        <f>集計表!G53</f>
        <v xml:space="preserve"> </v>
      </c>
      <c r="J54" s="93"/>
      <c r="K54" s="93"/>
      <c r="L54" s="93"/>
      <c r="N54" s="90" t="s">
        <v>138</v>
      </c>
      <c r="O54" s="92"/>
      <c r="P54" s="90" t="s">
        <v>106</v>
      </c>
      <c r="Q54" s="91"/>
      <c r="R54" s="92"/>
      <c r="S54" s="115" t="s">
        <v>109</v>
      </c>
      <c r="T54" s="116"/>
      <c r="U54" s="116"/>
      <c r="V54" s="116"/>
      <c r="W54" s="116"/>
      <c r="X54" s="116"/>
      <c r="Y54" s="117"/>
      <c r="Z54" s="30"/>
    </row>
    <row r="55" spans="1:27" ht="18" customHeight="1" x14ac:dyDescent="0.15">
      <c r="B55" s="64"/>
      <c r="C55" s="64"/>
      <c r="D55" s="64"/>
      <c r="E55" s="93"/>
      <c r="F55" s="93"/>
      <c r="G55" s="93"/>
      <c r="H55" s="93"/>
      <c r="I55" s="93"/>
      <c r="J55" s="93"/>
      <c r="K55" s="93"/>
      <c r="L55" s="93"/>
      <c r="N55" s="90" t="s">
        <v>139</v>
      </c>
      <c r="O55" s="92"/>
      <c r="P55" s="90" t="s">
        <v>103</v>
      </c>
      <c r="Q55" s="91"/>
      <c r="R55" s="92"/>
      <c r="S55" s="115" t="s">
        <v>110</v>
      </c>
      <c r="T55" s="116"/>
      <c r="U55" s="116"/>
      <c r="V55" s="116"/>
      <c r="W55" s="116"/>
      <c r="X55" s="116"/>
      <c r="Y55" s="117"/>
      <c r="Z55" s="30"/>
    </row>
    <row r="56" spans="1:27" ht="18" customHeight="1" x14ac:dyDescent="0.15">
      <c r="B56" s="44"/>
      <c r="C56" s="44"/>
      <c r="D56" s="44"/>
      <c r="E56" s="50"/>
      <c r="F56" s="50"/>
      <c r="G56" s="50"/>
      <c r="H56" s="50"/>
      <c r="I56" s="50"/>
      <c r="J56" s="50"/>
      <c r="K56" s="50"/>
      <c r="L56" s="50"/>
      <c r="N56" s="21"/>
      <c r="O56" s="21"/>
      <c r="P56" s="21"/>
      <c r="Q56" s="21"/>
      <c r="R56" s="21"/>
      <c r="S56" s="51"/>
      <c r="T56" s="51"/>
      <c r="U56" s="51"/>
      <c r="V56" s="51"/>
      <c r="W56" s="51"/>
      <c r="X56" s="51"/>
      <c r="Y56" s="51"/>
      <c r="Z56" s="30"/>
    </row>
    <row r="57" spans="1:27" ht="18" customHeight="1" x14ac:dyDescent="0.15">
      <c r="B57" s="29" t="s">
        <v>140</v>
      </c>
    </row>
    <row r="58" spans="1:27" ht="69.95" customHeight="1" x14ac:dyDescent="0.15">
      <c r="B58" s="83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5"/>
    </row>
    <row r="59" spans="1:27" ht="69.95" customHeight="1" x14ac:dyDescent="0.15"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8"/>
    </row>
    <row r="60" spans="1:27" ht="18" customHeight="1" x14ac:dyDescent="0.15">
      <c r="V60" s="52"/>
    </row>
    <row r="61" spans="1:27" ht="18" customHeight="1" x14ac:dyDescent="0.15">
      <c r="Z61" s="53"/>
    </row>
    <row r="62" spans="1:27" ht="18" customHeight="1" x14ac:dyDescent="0.15"/>
    <row r="63" spans="1:27" ht="18" customHeight="1" x14ac:dyDescent="0.15"/>
    <row r="64" spans="1:2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</sheetData>
  <mergeCells count="92">
    <mergeCell ref="C46:W46"/>
    <mergeCell ref="E51:H51"/>
    <mergeCell ref="I51:L51"/>
    <mergeCell ref="S53:Y53"/>
    <mergeCell ref="S52:Y52"/>
    <mergeCell ref="C41:W41"/>
    <mergeCell ref="X47:Z47"/>
    <mergeCell ref="C45:W45"/>
    <mergeCell ref="C42:W42"/>
    <mergeCell ref="P53:R53"/>
    <mergeCell ref="N53:O53"/>
    <mergeCell ref="S55:Y55"/>
    <mergeCell ref="S54:Y54"/>
    <mergeCell ref="X44:Z44"/>
    <mergeCell ref="E52:H53"/>
    <mergeCell ref="I52:L53"/>
    <mergeCell ref="S51:Y51"/>
    <mergeCell ref="X46:Z46"/>
    <mergeCell ref="N51:O51"/>
    <mergeCell ref="N52:O52"/>
    <mergeCell ref="X45:Z45"/>
    <mergeCell ref="D2:V2"/>
    <mergeCell ref="E10:O10"/>
    <mergeCell ref="B10:D10"/>
    <mergeCell ref="B9:D9"/>
    <mergeCell ref="B8:D8"/>
    <mergeCell ref="B17:C17"/>
    <mergeCell ref="D16:F16"/>
    <mergeCell ref="B7:D7"/>
    <mergeCell ref="E8:Z8"/>
    <mergeCell ref="X28:Z28"/>
    <mergeCell ref="X32:Z32"/>
    <mergeCell ref="C34:W34"/>
    <mergeCell ref="C33:W33"/>
    <mergeCell ref="C35:W35"/>
    <mergeCell ref="B25:Y26"/>
    <mergeCell ref="C32:W32"/>
    <mergeCell ref="C28:W28"/>
    <mergeCell ref="C29:W29"/>
    <mergeCell ref="B15:C16"/>
    <mergeCell ref="C36:W36"/>
    <mergeCell ref="G16:O16"/>
    <mergeCell ref="P15:S16"/>
    <mergeCell ref="P17:S17"/>
    <mergeCell ref="B18:C18"/>
    <mergeCell ref="X43:Z43"/>
    <mergeCell ref="X34:Z34"/>
    <mergeCell ref="X37:Z37"/>
    <mergeCell ref="X40:Z40"/>
    <mergeCell ref="C37:W37"/>
    <mergeCell ref="C40:W40"/>
    <mergeCell ref="C39:W39"/>
    <mergeCell ref="C38:W38"/>
    <mergeCell ref="B58:Y59"/>
    <mergeCell ref="P51:R51"/>
    <mergeCell ref="P54:R54"/>
    <mergeCell ref="P55:R55"/>
    <mergeCell ref="N54:O54"/>
    <mergeCell ref="P52:R52"/>
    <mergeCell ref="B54:D55"/>
    <mergeCell ref="E54:H55"/>
    <mergeCell ref="I54:L55"/>
    <mergeCell ref="N55:O55"/>
    <mergeCell ref="X48:Z48"/>
    <mergeCell ref="X41:Z41"/>
    <mergeCell ref="X42:Z42"/>
    <mergeCell ref="P14:S14"/>
    <mergeCell ref="P18:S18"/>
    <mergeCell ref="X35:Z35"/>
    <mergeCell ref="C44:W44"/>
    <mergeCell ref="X36:Z36"/>
    <mergeCell ref="X31:Z31"/>
    <mergeCell ref="X33:Z33"/>
    <mergeCell ref="P9:R9"/>
    <mergeCell ref="E7:O7"/>
    <mergeCell ref="S7:Z7"/>
    <mergeCell ref="E9:O9"/>
    <mergeCell ref="S9:Z9"/>
    <mergeCell ref="B14:C14"/>
    <mergeCell ref="P10:R10"/>
    <mergeCell ref="S10:Z10"/>
    <mergeCell ref="P7:R7"/>
    <mergeCell ref="B52:D53"/>
    <mergeCell ref="X29:Z29"/>
    <mergeCell ref="C48:W48"/>
    <mergeCell ref="C30:W30"/>
    <mergeCell ref="C31:W31"/>
    <mergeCell ref="B51:D51"/>
    <mergeCell ref="X30:Z30"/>
    <mergeCell ref="C43:W43"/>
    <mergeCell ref="X38:Z38"/>
    <mergeCell ref="X39:Z39"/>
  </mergeCells>
  <phoneticPr fontId="1"/>
  <dataValidations count="1">
    <dataValidation type="whole" imeMode="off" allowBlank="1" showInputMessage="1" showErrorMessage="1" sqref="X29:Z49">
      <formula1>0</formula1>
      <formula2>5</formula2>
    </dataValidation>
  </dataValidations>
  <hyperlinks>
    <hyperlink ref="F22" r:id="rId1"/>
  </hyperlinks>
  <pageMargins left="0.4" right="0.24" top="0.32" bottom="0.33" header="0.27" footer="0.28000000000000003"/>
  <pageSetup paperSize="9" fitToHeight="0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 moveWithCells="1">
                  <from>
                    <xdr:col>3</xdr:col>
                    <xdr:colOff>38100</xdr:colOff>
                    <xdr:row>13</xdr:row>
                    <xdr:rowOff>19050</xdr:rowOff>
                  </from>
                  <to>
                    <xdr:col>14</xdr:col>
                    <xdr:colOff>104775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>
                <anchor moveWithCells="1">
                  <from>
                    <xdr:col>3</xdr:col>
                    <xdr:colOff>38100</xdr:colOff>
                    <xdr:row>14</xdr:row>
                    <xdr:rowOff>19050</xdr:rowOff>
                  </from>
                  <to>
                    <xdr:col>14</xdr:col>
                    <xdr:colOff>95250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Drop Down 7">
              <controlPr defaultSize="0" autoLine="0" autoPict="0">
                <anchor moveWithCells="1">
                  <from>
                    <xdr:col>3</xdr:col>
                    <xdr:colOff>38100</xdr:colOff>
                    <xdr:row>16</xdr:row>
                    <xdr:rowOff>19050</xdr:rowOff>
                  </from>
                  <to>
                    <xdr:col>14</xdr:col>
                    <xdr:colOff>85725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Drop Down 8">
              <controlPr defaultSize="0" autoLine="0" autoPict="0">
                <anchor moveWithCells="1">
                  <from>
                    <xdr:col>3</xdr:col>
                    <xdr:colOff>38100</xdr:colOff>
                    <xdr:row>17</xdr:row>
                    <xdr:rowOff>19050</xdr:rowOff>
                  </from>
                  <to>
                    <xdr:col>14</xdr:col>
                    <xdr:colOff>85725</xdr:colOff>
                    <xdr:row>17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6"/>
  <sheetViews>
    <sheetView view="pageBreakPreview" zoomScaleNormal="100" workbookViewId="0">
      <selection activeCell="F21" sqref="F21"/>
    </sheetView>
  </sheetViews>
  <sheetFormatPr defaultRowHeight="13.5" x14ac:dyDescent="0.15"/>
  <cols>
    <col min="1" max="1" width="9" style="1"/>
    <col min="2" max="2" width="3.375" style="1" customWidth="1"/>
    <col min="3" max="16" width="9" style="1"/>
  </cols>
  <sheetData>
    <row r="2" spans="1:7" x14ac:dyDescent="0.15">
      <c r="G2" s="1" t="s">
        <v>53</v>
      </c>
    </row>
    <row r="3" spans="1:7" x14ac:dyDescent="0.15">
      <c r="A3" s="1" t="s">
        <v>2</v>
      </c>
      <c r="B3" s="1">
        <v>1</v>
      </c>
    </row>
    <row r="4" spans="1:7" x14ac:dyDescent="0.15">
      <c r="B4" s="1">
        <v>2</v>
      </c>
      <c r="C4" s="1" t="s">
        <v>142</v>
      </c>
      <c r="G4" s="1">
        <v>20</v>
      </c>
    </row>
    <row r="5" spans="1:7" x14ac:dyDescent="0.15">
      <c r="B5" s="1">
        <v>3</v>
      </c>
      <c r="C5" s="1" t="s">
        <v>143</v>
      </c>
      <c r="G5" s="1">
        <v>15</v>
      </c>
    </row>
    <row r="6" spans="1:7" x14ac:dyDescent="0.15">
      <c r="B6" s="1">
        <v>4</v>
      </c>
      <c r="C6" s="54" t="s">
        <v>144</v>
      </c>
      <c r="G6" s="1">
        <v>20</v>
      </c>
    </row>
    <row r="7" spans="1:7" x14ac:dyDescent="0.15">
      <c r="B7" s="1">
        <v>5</v>
      </c>
      <c r="C7" s="55" t="s">
        <v>145</v>
      </c>
      <c r="G7" s="1">
        <v>10</v>
      </c>
    </row>
    <row r="8" spans="1:7" x14ac:dyDescent="0.15">
      <c r="B8" s="1">
        <v>6</v>
      </c>
      <c r="C8" s="54" t="s">
        <v>146</v>
      </c>
      <c r="G8" s="1">
        <v>0</v>
      </c>
    </row>
    <row r="10" spans="1:7" x14ac:dyDescent="0.15">
      <c r="A10" s="1" t="s">
        <v>6</v>
      </c>
      <c r="B10" s="1">
        <v>1</v>
      </c>
    </row>
    <row r="11" spans="1:7" x14ac:dyDescent="0.15">
      <c r="B11" s="1">
        <v>2</v>
      </c>
      <c r="C11" s="54" t="s">
        <v>169</v>
      </c>
      <c r="G11" s="1">
        <v>30</v>
      </c>
    </row>
    <row r="12" spans="1:7" x14ac:dyDescent="0.15">
      <c r="B12" s="1">
        <v>3</v>
      </c>
      <c r="C12" s="54" t="s">
        <v>170</v>
      </c>
      <c r="G12" s="1">
        <v>30</v>
      </c>
    </row>
    <row r="13" spans="1:7" x14ac:dyDescent="0.15">
      <c r="B13" s="1">
        <v>4</v>
      </c>
      <c r="C13" s="54" t="s">
        <v>171</v>
      </c>
      <c r="G13" s="1">
        <v>25</v>
      </c>
    </row>
    <row r="14" spans="1:7" x14ac:dyDescent="0.15">
      <c r="B14" s="1">
        <v>5</v>
      </c>
      <c r="C14" s="54" t="s">
        <v>147</v>
      </c>
      <c r="G14" s="1">
        <v>10</v>
      </c>
    </row>
    <row r="15" spans="1:7" x14ac:dyDescent="0.15">
      <c r="B15" s="1">
        <v>6</v>
      </c>
      <c r="C15" s="1" t="s">
        <v>148</v>
      </c>
      <c r="G15" s="1">
        <v>0</v>
      </c>
    </row>
    <row r="16" spans="1:7" x14ac:dyDescent="0.15">
      <c r="A16" s="1" t="s">
        <v>7</v>
      </c>
    </row>
    <row r="17" spans="1:7" x14ac:dyDescent="0.15">
      <c r="B17" s="1">
        <v>1</v>
      </c>
    </row>
    <row r="18" spans="1:7" x14ac:dyDescent="0.15">
      <c r="B18" s="1">
        <v>2</v>
      </c>
      <c r="C18" s="1" t="s">
        <v>149</v>
      </c>
      <c r="G18" s="1">
        <v>15</v>
      </c>
    </row>
    <row r="19" spans="1:7" x14ac:dyDescent="0.15">
      <c r="B19" s="1">
        <v>3</v>
      </c>
      <c r="C19" s="1" t="s">
        <v>150</v>
      </c>
      <c r="G19" s="1">
        <v>10</v>
      </c>
    </row>
    <row r="20" spans="1:7" x14ac:dyDescent="0.15">
      <c r="B20" s="1">
        <v>4</v>
      </c>
      <c r="C20" s="54" t="s">
        <v>151</v>
      </c>
      <c r="G20" s="1">
        <v>15</v>
      </c>
    </row>
    <row r="21" spans="1:7" x14ac:dyDescent="0.15">
      <c r="B21" s="1">
        <v>5</v>
      </c>
      <c r="C21" s="54" t="s">
        <v>152</v>
      </c>
      <c r="G21" s="1">
        <v>10</v>
      </c>
    </row>
    <row r="22" spans="1:7" x14ac:dyDescent="0.15">
      <c r="B22" s="1">
        <v>6</v>
      </c>
      <c r="C22" s="54" t="s">
        <v>153</v>
      </c>
      <c r="G22" s="1">
        <v>0</v>
      </c>
    </row>
    <row r="24" spans="1:7" x14ac:dyDescent="0.15">
      <c r="A24" s="1" t="s">
        <v>5</v>
      </c>
      <c r="B24" s="1">
        <v>1</v>
      </c>
    </row>
    <row r="25" spans="1:7" x14ac:dyDescent="0.15">
      <c r="B25" s="1">
        <v>2</v>
      </c>
      <c r="C25" s="54" t="s">
        <v>154</v>
      </c>
      <c r="G25" s="1">
        <v>15</v>
      </c>
    </row>
    <row r="26" spans="1:7" x14ac:dyDescent="0.15">
      <c r="B26" s="1">
        <v>3</v>
      </c>
      <c r="C26" s="54" t="s">
        <v>155</v>
      </c>
      <c r="G26" s="1">
        <v>15</v>
      </c>
    </row>
    <row r="27" spans="1:7" x14ac:dyDescent="0.15">
      <c r="B27" s="1">
        <v>4</v>
      </c>
      <c r="C27" s="54" t="s">
        <v>156</v>
      </c>
      <c r="G27" s="1">
        <v>5</v>
      </c>
    </row>
    <row r="28" spans="1:7" x14ac:dyDescent="0.15">
      <c r="B28" s="1">
        <v>5</v>
      </c>
      <c r="C28" s="54" t="s">
        <v>157</v>
      </c>
      <c r="G28" s="1">
        <v>5</v>
      </c>
    </row>
    <row r="29" spans="1:7" x14ac:dyDescent="0.15">
      <c r="B29" s="1">
        <v>6</v>
      </c>
      <c r="C29" s="54" t="s">
        <v>153</v>
      </c>
      <c r="G29" s="1">
        <v>0</v>
      </c>
    </row>
    <row r="31" spans="1:7" x14ac:dyDescent="0.15">
      <c r="A31" s="1" t="s">
        <v>21</v>
      </c>
      <c r="B31" s="1">
        <v>1</v>
      </c>
    </row>
    <row r="32" spans="1:7" x14ac:dyDescent="0.15">
      <c r="B32" s="1">
        <v>2</v>
      </c>
      <c r="C32" s="54" t="s">
        <v>158</v>
      </c>
    </row>
    <row r="33" spans="2:3" x14ac:dyDescent="0.15">
      <c r="B33" s="1">
        <v>3</v>
      </c>
      <c r="C33" s="54" t="s">
        <v>159</v>
      </c>
    </row>
    <row r="34" spans="2:3" x14ac:dyDescent="0.15">
      <c r="B34" s="1">
        <v>4</v>
      </c>
      <c r="C34" s="54" t="s">
        <v>160</v>
      </c>
    </row>
    <row r="35" spans="2:3" x14ac:dyDescent="0.15">
      <c r="B35" s="1">
        <v>5</v>
      </c>
      <c r="C35" s="1" t="s">
        <v>161</v>
      </c>
    </row>
    <row r="36" spans="2:3" x14ac:dyDescent="0.15">
      <c r="B36" s="1">
        <v>6</v>
      </c>
      <c r="C36" s="54" t="s">
        <v>162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3"/>
  <sheetViews>
    <sheetView view="pageBreakPreview" topLeftCell="A13" zoomScaleNormal="100" workbookViewId="0">
      <selection activeCell="C11" sqref="C11"/>
    </sheetView>
  </sheetViews>
  <sheetFormatPr defaultRowHeight="13.5" x14ac:dyDescent="0.15"/>
  <cols>
    <col min="1" max="17" width="9" style="1"/>
  </cols>
  <sheetData>
    <row r="2" spans="1:7" x14ac:dyDescent="0.15">
      <c r="A2" s="1" t="s">
        <v>19</v>
      </c>
      <c r="B2" s="1">
        <f>'Investigation Report'!S7</f>
        <v>0</v>
      </c>
    </row>
    <row r="3" spans="1:7" x14ac:dyDescent="0.15">
      <c r="A3" s="1" t="s">
        <v>20</v>
      </c>
      <c r="B3" s="1">
        <f>'Investigation Report'!E7</f>
        <v>0</v>
      </c>
    </row>
    <row r="4" spans="1:7" x14ac:dyDescent="0.15">
      <c r="A4" s="1" t="s">
        <v>16</v>
      </c>
      <c r="B4" s="1">
        <f>'Investigation Report'!E8</f>
        <v>0</v>
      </c>
    </row>
    <row r="5" spans="1:7" x14ac:dyDescent="0.15">
      <c r="A5" s="1" t="s">
        <v>18</v>
      </c>
      <c r="B5" s="1">
        <f>'Investigation Report'!E9</f>
        <v>0</v>
      </c>
    </row>
    <row r="6" spans="1:7" x14ac:dyDescent="0.15">
      <c r="A6" s="1" t="s">
        <v>17</v>
      </c>
      <c r="B6" s="1">
        <f>'Investigation Report'!S9</f>
        <v>0</v>
      </c>
    </row>
    <row r="7" spans="1:7" x14ac:dyDescent="0.15">
      <c r="A7" s="1" t="s">
        <v>26</v>
      </c>
      <c r="B7" s="1">
        <f>'Investigation Report'!G10</f>
        <v>0</v>
      </c>
    </row>
    <row r="8" spans="1:7" x14ac:dyDescent="0.15">
      <c r="A8" s="1" t="s">
        <v>27</v>
      </c>
      <c r="B8" s="1">
        <f>'Investigation Report'!S10</f>
        <v>0</v>
      </c>
    </row>
    <row r="10" spans="1:7" x14ac:dyDescent="0.15">
      <c r="B10" s="1" t="s">
        <v>9</v>
      </c>
      <c r="D10" s="1" t="s">
        <v>52</v>
      </c>
    </row>
    <row r="11" spans="1:7" x14ac:dyDescent="0.15">
      <c r="A11" s="1" t="s">
        <v>2</v>
      </c>
      <c r="B11" s="1">
        <v>1</v>
      </c>
      <c r="D11" s="1">
        <f>IF(B11=1,0,IF(B11=2,選択肢!G4,IF(集計表!B11=3,選択肢!G5,IF(集計表!B11=4,選択肢!G6,IF(集計表!B11=5,選択肢!G7,IF(集計表!B11=6,選択肢!G8))))))</f>
        <v>0</v>
      </c>
      <c r="F11" s="4">
        <f>D11</f>
        <v>0</v>
      </c>
    </row>
    <row r="12" spans="1:7" x14ac:dyDescent="0.15">
      <c r="A12" s="1" t="s">
        <v>23</v>
      </c>
      <c r="B12" s="1">
        <f>'Investigation Report'!$P$14</f>
        <v>0</v>
      </c>
    </row>
    <row r="13" spans="1:7" x14ac:dyDescent="0.15">
      <c r="A13" s="1" t="s">
        <v>3</v>
      </c>
      <c r="B13" s="1">
        <v>1</v>
      </c>
      <c r="D13" s="1">
        <f>IF(B13=1,0,IF(B13=2,選択肢!G11,IF(集計表!B13=3,選択肢!G12,IF(集計表!B13=4,選択肢!G13,IF(集計表!B13=5,選択肢!G14,IF(集計表!B13=6,選択肢!G15))))))</f>
        <v>0</v>
      </c>
      <c r="E13" s="1">
        <f>D13+D16+D18</f>
        <v>0</v>
      </c>
      <c r="F13" s="5">
        <f>IF(E13&gt;30,30,E13)</f>
        <v>0</v>
      </c>
      <c r="G13" s="1" t="s">
        <v>54</v>
      </c>
    </row>
    <row r="14" spans="1:7" x14ac:dyDescent="0.15">
      <c r="A14" s="1" t="s">
        <v>8</v>
      </c>
      <c r="B14" s="1">
        <f>'Investigation Report'!$G$16</f>
        <v>0</v>
      </c>
    </row>
    <row r="15" spans="1:7" x14ac:dyDescent="0.15">
      <c r="A15" s="1" t="s">
        <v>23</v>
      </c>
      <c r="B15" s="1">
        <f>'Investigation Report'!$P$15</f>
        <v>0</v>
      </c>
    </row>
    <row r="16" spans="1:7" x14ac:dyDescent="0.15">
      <c r="A16" s="1" t="s">
        <v>4</v>
      </c>
      <c r="B16" s="1">
        <v>1</v>
      </c>
      <c r="D16" s="1">
        <f>IF(B16=1,0,IF(B16=2,選択肢!G18,IF(集計表!B16=3,選択肢!G19,IF(集計表!B16=4,選択肢!G20,IF(集計表!B16=5,選択肢!G21,IF(集計表!B16=6,選択肢!G22))))))</f>
        <v>0</v>
      </c>
    </row>
    <row r="17" spans="1:7" x14ac:dyDescent="0.15">
      <c r="A17" s="1" t="s">
        <v>23</v>
      </c>
      <c r="B17" s="1">
        <f>'Investigation Report'!$P$17</f>
        <v>0</v>
      </c>
    </row>
    <row r="18" spans="1:7" x14ac:dyDescent="0.15">
      <c r="A18" s="1" t="s">
        <v>5</v>
      </c>
      <c r="B18" s="1">
        <v>1</v>
      </c>
      <c r="D18" s="1">
        <f>IF(B18=1,0,IF(B18=2,選択肢!G25,IF(集計表!B18=3,選択肢!G26,IF(集計表!B18=4,選択肢!G27,IF(集計表!B18=5,選択肢!G28,IF(集計表!B18=6,選択肢!G29))))))</f>
        <v>0</v>
      </c>
    </row>
    <row r="19" spans="1:7" x14ac:dyDescent="0.15">
      <c r="A19" s="1" t="s">
        <v>23</v>
      </c>
      <c r="B19" s="1">
        <f>'Investigation Report'!P18</f>
        <v>0</v>
      </c>
    </row>
    <row r="22" spans="1:7" x14ac:dyDescent="0.15">
      <c r="A22" s="1" t="s">
        <v>49</v>
      </c>
    </row>
    <row r="23" spans="1:7" x14ac:dyDescent="0.15">
      <c r="A23" s="1" t="s">
        <v>28</v>
      </c>
      <c r="B23" s="1">
        <f>'Investigation Report'!X29</f>
        <v>0</v>
      </c>
      <c r="D23" s="1" t="str">
        <f t="shared" ref="D23:D28" si="0">IF(B23=0,"",B23)</f>
        <v/>
      </c>
    </row>
    <row r="24" spans="1:7" x14ac:dyDescent="0.15">
      <c r="A24" s="1" t="s">
        <v>29</v>
      </c>
      <c r="B24" s="1">
        <f>'Investigation Report'!X30</f>
        <v>0</v>
      </c>
      <c r="D24" s="1" t="str">
        <f t="shared" si="0"/>
        <v/>
      </c>
    </row>
    <row r="25" spans="1:7" x14ac:dyDescent="0.15">
      <c r="A25" s="1" t="s">
        <v>30</v>
      </c>
      <c r="B25" s="1">
        <f>'Investigation Report'!X31</f>
        <v>0</v>
      </c>
      <c r="D25" s="1" t="str">
        <f t="shared" si="0"/>
        <v/>
      </c>
    </row>
    <row r="26" spans="1:7" x14ac:dyDescent="0.15">
      <c r="A26" s="1" t="s">
        <v>31</v>
      </c>
      <c r="B26" s="1">
        <f>'Investigation Report'!X32</f>
        <v>0</v>
      </c>
      <c r="D26" s="1" t="str">
        <f t="shared" si="0"/>
        <v/>
      </c>
      <c r="F26" s="1">
        <f>COUNT(D23:D28)</f>
        <v>0</v>
      </c>
      <c r="G26" s="1" t="s">
        <v>56</v>
      </c>
    </row>
    <row r="27" spans="1:7" x14ac:dyDescent="0.15">
      <c r="A27" s="1" t="s">
        <v>32</v>
      </c>
      <c r="B27" s="1">
        <f>'Investigation Report'!X33</f>
        <v>0</v>
      </c>
      <c r="D27" s="1" t="str">
        <f t="shared" si="0"/>
        <v/>
      </c>
      <c r="F27" s="1">
        <f>SUM(D23:D28)</f>
        <v>0</v>
      </c>
      <c r="G27" s="1" t="s">
        <v>57</v>
      </c>
    </row>
    <row r="28" spans="1:7" x14ac:dyDescent="0.15">
      <c r="A28" s="1" t="s">
        <v>33</v>
      </c>
      <c r="B28" s="1">
        <f>'Investigation Report'!X34</f>
        <v>0</v>
      </c>
      <c r="D28" s="1" t="str">
        <f t="shared" si="0"/>
        <v/>
      </c>
    </row>
    <row r="29" spans="1:7" x14ac:dyDescent="0.15">
      <c r="F29" s="4" t="e">
        <f>F27/F26*6</f>
        <v>#DIV/0!</v>
      </c>
      <c r="G29" s="1" t="s">
        <v>55</v>
      </c>
    </row>
    <row r="31" spans="1:7" x14ac:dyDescent="0.15">
      <c r="A31" s="1" t="s">
        <v>48</v>
      </c>
    </row>
    <row r="32" spans="1:7" x14ac:dyDescent="0.15">
      <c r="A32" s="1" t="s">
        <v>34</v>
      </c>
      <c r="B32" s="1">
        <f>'Investigation Report'!X35</f>
        <v>0</v>
      </c>
      <c r="D32" s="1" t="str">
        <f>IF(B32=0,"",B32)</f>
        <v/>
      </c>
    </row>
    <row r="33" spans="1:7" x14ac:dyDescent="0.15">
      <c r="A33" s="1" t="s">
        <v>35</v>
      </c>
      <c r="B33" s="1">
        <f>'Investigation Report'!X36</f>
        <v>0</v>
      </c>
      <c r="D33" s="1" t="str">
        <f t="shared" ref="D33:D45" si="1">IF(B33=0,"",B33)</f>
        <v/>
      </c>
    </row>
    <row r="34" spans="1:7" x14ac:dyDescent="0.15">
      <c r="A34" s="1" t="s">
        <v>36</v>
      </c>
      <c r="B34" s="1">
        <f>'Investigation Report'!X37</f>
        <v>0</v>
      </c>
      <c r="D34" s="1" t="str">
        <f t="shared" si="1"/>
        <v/>
      </c>
    </row>
    <row r="35" spans="1:7" x14ac:dyDescent="0.15">
      <c r="A35" s="1" t="s">
        <v>37</v>
      </c>
      <c r="B35" s="1">
        <f>'Investigation Report'!X38</f>
        <v>0</v>
      </c>
      <c r="D35" s="1" t="str">
        <f t="shared" si="1"/>
        <v/>
      </c>
    </row>
    <row r="36" spans="1:7" x14ac:dyDescent="0.15">
      <c r="A36" s="1" t="s">
        <v>38</v>
      </c>
      <c r="B36" s="1">
        <f>'Investigation Report'!X39</f>
        <v>0</v>
      </c>
      <c r="D36" s="1" t="str">
        <f t="shared" si="1"/>
        <v/>
      </c>
    </row>
    <row r="37" spans="1:7" x14ac:dyDescent="0.15">
      <c r="A37" s="1" t="s">
        <v>39</v>
      </c>
      <c r="B37" s="1">
        <f>'Investigation Report'!X40</f>
        <v>0</v>
      </c>
      <c r="D37" s="1" t="str">
        <f t="shared" si="1"/>
        <v/>
      </c>
    </row>
    <row r="38" spans="1:7" x14ac:dyDescent="0.15">
      <c r="A38" s="1" t="s">
        <v>40</v>
      </c>
      <c r="B38" s="1">
        <f>'Investigation Report'!X41</f>
        <v>0</v>
      </c>
      <c r="D38" s="1" t="str">
        <f t="shared" si="1"/>
        <v/>
      </c>
    </row>
    <row r="39" spans="1:7" x14ac:dyDescent="0.15">
      <c r="A39" s="1" t="s">
        <v>41</v>
      </c>
      <c r="B39" s="1">
        <f>'Investigation Report'!X42</f>
        <v>0</v>
      </c>
      <c r="D39" s="1" t="str">
        <f t="shared" si="1"/>
        <v/>
      </c>
    </row>
    <row r="40" spans="1:7" x14ac:dyDescent="0.15">
      <c r="A40" s="1" t="s">
        <v>42</v>
      </c>
      <c r="B40" s="1">
        <f>'Investigation Report'!X43</f>
        <v>0</v>
      </c>
      <c r="D40" s="1" t="str">
        <f t="shared" si="1"/>
        <v/>
      </c>
    </row>
    <row r="41" spans="1:7" x14ac:dyDescent="0.15">
      <c r="A41" s="1" t="s">
        <v>43</v>
      </c>
      <c r="B41" s="1">
        <f>'Investigation Report'!X44</f>
        <v>0</v>
      </c>
      <c r="D41" s="1" t="str">
        <f t="shared" si="1"/>
        <v/>
      </c>
    </row>
    <row r="42" spans="1:7" x14ac:dyDescent="0.15">
      <c r="A42" s="1" t="s">
        <v>44</v>
      </c>
      <c r="B42" s="1">
        <f>'Investigation Report'!X45</f>
        <v>0</v>
      </c>
      <c r="D42" s="1" t="str">
        <f t="shared" si="1"/>
        <v/>
      </c>
    </row>
    <row r="43" spans="1:7" x14ac:dyDescent="0.15">
      <c r="A43" s="1" t="s">
        <v>45</v>
      </c>
      <c r="B43" s="1">
        <f>'Investigation Report'!X46</f>
        <v>0</v>
      </c>
      <c r="D43" s="1" t="str">
        <f t="shared" si="1"/>
        <v/>
      </c>
      <c r="F43" s="1">
        <f>COUNT(D32:D45)</f>
        <v>0</v>
      </c>
      <c r="G43" s="1" t="s">
        <v>56</v>
      </c>
    </row>
    <row r="44" spans="1:7" x14ac:dyDescent="0.15">
      <c r="A44" s="1" t="s">
        <v>46</v>
      </c>
      <c r="B44" s="1">
        <f>'Investigation Report'!X47</f>
        <v>0</v>
      </c>
      <c r="D44" s="1" t="str">
        <f t="shared" si="1"/>
        <v/>
      </c>
      <c r="F44" s="1">
        <f>SUM(D32:D45)</f>
        <v>0</v>
      </c>
      <c r="G44" s="1" t="s">
        <v>57</v>
      </c>
    </row>
    <row r="45" spans="1:7" x14ac:dyDescent="0.15">
      <c r="A45" s="1" t="s">
        <v>47</v>
      </c>
      <c r="B45" s="1">
        <f>'Investigation Report'!X48</f>
        <v>0</v>
      </c>
      <c r="D45" s="1" t="str">
        <f t="shared" si="1"/>
        <v/>
      </c>
    </row>
    <row r="46" spans="1:7" x14ac:dyDescent="0.15">
      <c r="F46" s="5" t="e">
        <f>F44/F43*14</f>
        <v>#DIV/0!</v>
      </c>
      <c r="G46" s="1" t="s">
        <v>55</v>
      </c>
    </row>
    <row r="48" spans="1:7" x14ac:dyDescent="0.15">
      <c r="A48" s="1" t="s">
        <v>50</v>
      </c>
      <c r="B48" s="1">
        <v>1</v>
      </c>
    </row>
    <row r="49" spans="1:7" x14ac:dyDescent="0.15">
      <c r="A49" s="1" t="s">
        <v>22</v>
      </c>
      <c r="B49" s="1" t="e">
        <f>'Investigation Report'!#REF!</f>
        <v>#REF!</v>
      </c>
    </row>
    <row r="50" spans="1:7" x14ac:dyDescent="0.15">
      <c r="A50" s="1" t="s">
        <v>51</v>
      </c>
      <c r="B50" s="1" t="e">
        <f>'Investigation Report'!#REF!</f>
        <v>#REF!</v>
      </c>
    </row>
    <row r="52" spans="1:7" x14ac:dyDescent="0.15">
      <c r="E52" s="3" t="s">
        <v>2</v>
      </c>
      <c r="F52" s="7" t="e">
        <f>(F11+F29)*2</f>
        <v>#DIV/0!</v>
      </c>
      <c r="G52" s="4" t="str">
        <f>IF(F26=0," ",IF(F52&gt;=90,"AA",IF(F52&gt;=80,"A",IF(F52&gt;=50,"B","C"))))</f>
        <v xml:space="preserve"> </v>
      </c>
    </row>
    <row r="53" spans="1:7" x14ac:dyDescent="0.15">
      <c r="E53" s="3" t="s">
        <v>3</v>
      </c>
      <c r="F53" s="6" t="e">
        <f>F13+F46</f>
        <v>#DIV/0!</v>
      </c>
      <c r="G53" s="5" t="str">
        <f>IF(F43=0," ",IF(F53&gt;=90,"AA",IF(F53&gt;=80,"A",IF(F53&gt;=50,"B","C"))))</f>
        <v xml:space="preserve"> </v>
      </c>
    </row>
  </sheetData>
  <phoneticPr fontId="1"/>
  <pageMargins left="0.75" right="0.75" top="0.67" bottom="0.67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"/>
  <sheetViews>
    <sheetView workbookViewId="0">
      <selection activeCell="C11" sqref="C11"/>
    </sheetView>
  </sheetViews>
  <sheetFormatPr defaultRowHeight="13.5" x14ac:dyDescent="0.15"/>
  <cols>
    <col min="1" max="7" width="9" style="2"/>
    <col min="8" max="8" width="5.625" style="2" customWidth="1"/>
    <col min="9" max="9" width="9" style="2"/>
    <col min="10" max="10" width="5.625" style="2" customWidth="1"/>
    <col min="11" max="12" width="9" style="2"/>
    <col min="13" max="13" width="5.625" style="2" customWidth="1"/>
    <col min="14" max="14" width="9" style="2"/>
    <col min="15" max="15" width="5.625" style="2" customWidth="1"/>
    <col min="16" max="16" width="9" style="2"/>
    <col min="17" max="36" width="3.625" style="2" customWidth="1"/>
    <col min="37" max="43" width="9" style="2"/>
    <col min="44" max="16384" width="9" style="9"/>
  </cols>
  <sheetData>
    <row r="1" spans="1:43" ht="15" customHeight="1" x14ac:dyDescent="0.15">
      <c r="A1" s="8" t="s">
        <v>19</v>
      </c>
      <c r="B1" s="8" t="s">
        <v>20</v>
      </c>
      <c r="C1" s="8" t="s">
        <v>16</v>
      </c>
      <c r="D1" s="8" t="s">
        <v>18</v>
      </c>
      <c r="E1" s="8" t="s">
        <v>17</v>
      </c>
      <c r="F1" s="8" t="s">
        <v>58</v>
      </c>
      <c r="G1" s="8" t="s">
        <v>59</v>
      </c>
      <c r="H1" s="8" t="s">
        <v>60</v>
      </c>
      <c r="I1" s="8" t="s">
        <v>23</v>
      </c>
      <c r="J1" s="8" t="s">
        <v>61</v>
      </c>
      <c r="K1" s="8" t="s">
        <v>8</v>
      </c>
      <c r="L1" s="8" t="s">
        <v>23</v>
      </c>
      <c r="M1" s="8" t="s">
        <v>62</v>
      </c>
      <c r="N1" s="8" t="s">
        <v>23</v>
      </c>
      <c r="O1" s="8" t="s">
        <v>5</v>
      </c>
      <c r="P1" s="8" t="s">
        <v>23</v>
      </c>
      <c r="Q1" s="8" t="s">
        <v>11</v>
      </c>
      <c r="R1" s="8" t="s">
        <v>63</v>
      </c>
      <c r="S1" s="8" t="s">
        <v>64</v>
      </c>
      <c r="T1" s="8" t="s">
        <v>65</v>
      </c>
      <c r="U1" s="8" t="s">
        <v>66</v>
      </c>
      <c r="V1" s="8" t="s">
        <v>67</v>
      </c>
      <c r="W1" s="8" t="s">
        <v>0</v>
      </c>
      <c r="X1" s="8" t="s">
        <v>12</v>
      </c>
      <c r="Y1" s="8" t="s">
        <v>1</v>
      </c>
      <c r="Z1" s="8" t="s">
        <v>68</v>
      </c>
      <c r="AA1" s="8" t="s">
        <v>69</v>
      </c>
      <c r="AB1" s="8" t="s">
        <v>70</v>
      </c>
      <c r="AC1" s="8" t="s">
        <v>71</v>
      </c>
      <c r="AD1" s="8" t="s">
        <v>72</v>
      </c>
      <c r="AE1" s="8" t="s">
        <v>73</v>
      </c>
      <c r="AF1" s="8" t="s">
        <v>74</v>
      </c>
      <c r="AG1" s="8" t="s">
        <v>75</v>
      </c>
      <c r="AH1" s="8" t="s">
        <v>76</v>
      </c>
      <c r="AI1" s="8" t="s">
        <v>77</v>
      </c>
      <c r="AJ1" s="8" t="s">
        <v>78</v>
      </c>
      <c r="AK1" s="8" t="s">
        <v>50</v>
      </c>
      <c r="AL1" s="8" t="s">
        <v>22</v>
      </c>
      <c r="AM1" s="8" t="s">
        <v>51</v>
      </c>
      <c r="AN1" s="8" t="s">
        <v>79</v>
      </c>
      <c r="AO1" s="8" t="s">
        <v>80</v>
      </c>
      <c r="AP1" s="8" t="s">
        <v>81</v>
      </c>
      <c r="AQ1" s="8" t="s">
        <v>82</v>
      </c>
    </row>
    <row r="2" spans="1:43" ht="15" customHeight="1" x14ac:dyDescent="0.15">
      <c r="A2" s="10">
        <f>集計表!B2</f>
        <v>0</v>
      </c>
      <c r="B2" s="10">
        <f>集計表!B3</f>
        <v>0</v>
      </c>
      <c r="C2" s="10">
        <f>集計表!B4</f>
        <v>0</v>
      </c>
      <c r="D2" s="10">
        <f>集計表!B5</f>
        <v>0</v>
      </c>
      <c r="E2" s="10">
        <f>集計表!B6</f>
        <v>0</v>
      </c>
      <c r="F2" s="10">
        <f>集計表!B7</f>
        <v>0</v>
      </c>
      <c r="G2" s="10">
        <f>集計表!B8</f>
        <v>0</v>
      </c>
      <c r="H2" s="10">
        <f>集計表!B11</f>
        <v>1</v>
      </c>
      <c r="I2" s="10">
        <f>集計表!B12</f>
        <v>0</v>
      </c>
      <c r="J2" s="10">
        <f>集計表!B13</f>
        <v>1</v>
      </c>
      <c r="K2" s="10">
        <f>集計表!B14</f>
        <v>0</v>
      </c>
      <c r="L2" s="10">
        <f>集計表!B15</f>
        <v>0</v>
      </c>
      <c r="M2" s="10">
        <f>集計表!B16</f>
        <v>1</v>
      </c>
      <c r="N2" s="10">
        <f>集計表!B17</f>
        <v>0</v>
      </c>
      <c r="O2" s="10">
        <f>集計表!B18</f>
        <v>1</v>
      </c>
      <c r="P2" s="10">
        <f>集計表!B19</f>
        <v>0</v>
      </c>
      <c r="Q2" s="10">
        <f>集計表!B23</f>
        <v>0</v>
      </c>
      <c r="R2" s="10">
        <f>集計表!B24</f>
        <v>0</v>
      </c>
      <c r="S2" s="10">
        <f>集計表!B25</f>
        <v>0</v>
      </c>
      <c r="T2" s="10">
        <f>集計表!B26</f>
        <v>0</v>
      </c>
      <c r="U2" s="10">
        <f>集計表!B27</f>
        <v>0</v>
      </c>
      <c r="V2" s="10">
        <f>集計表!B28</f>
        <v>0</v>
      </c>
      <c r="W2" s="10">
        <f>集計表!B32</f>
        <v>0</v>
      </c>
      <c r="X2" s="10">
        <f>集計表!B33</f>
        <v>0</v>
      </c>
      <c r="Y2" s="10">
        <f>集計表!B34</f>
        <v>0</v>
      </c>
      <c r="Z2" s="10">
        <f>集計表!B35</f>
        <v>0</v>
      </c>
      <c r="AA2" s="10">
        <f>集計表!B36</f>
        <v>0</v>
      </c>
      <c r="AB2" s="10">
        <f>集計表!B37</f>
        <v>0</v>
      </c>
      <c r="AC2" s="10">
        <f>集計表!B38</f>
        <v>0</v>
      </c>
      <c r="AD2" s="10">
        <f>集計表!B39</f>
        <v>0</v>
      </c>
      <c r="AE2" s="10">
        <f>集計表!B40</f>
        <v>0</v>
      </c>
      <c r="AF2" s="10">
        <f>集計表!B41</f>
        <v>0</v>
      </c>
      <c r="AG2" s="10">
        <f>集計表!B42</f>
        <v>0</v>
      </c>
      <c r="AH2" s="10">
        <f>集計表!B43</f>
        <v>0</v>
      </c>
      <c r="AI2" s="10">
        <f>集計表!B44</f>
        <v>0</v>
      </c>
      <c r="AJ2" s="10">
        <f>集計表!B45</f>
        <v>0</v>
      </c>
      <c r="AK2" s="10">
        <f>集計表!B48</f>
        <v>1</v>
      </c>
      <c r="AL2" s="10" t="e">
        <f>集計表!B49</f>
        <v>#REF!</v>
      </c>
      <c r="AM2" s="10" t="e">
        <f>集計表!B50</f>
        <v>#REF!</v>
      </c>
      <c r="AN2" s="10" t="e">
        <f>集計表!F52</f>
        <v>#DIV/0!</v>
      </c>
      <c r="AO2" s="10" t="str">
        <f>集計表!G52</f>
        <v xml:space="preserve"> </v>
      </c>
      <c r="AP2" s="10" t="e">
        <f>集計表!F53</f>
        <v>#DIV/0!</v>
      </c>
      <c r="AQ2" s="10" t="str">
        <f>集計表!G53</f>
        <v xml:space="preserve"> </v>
      </c>
    </row>
  </sheetData>
  <phoneticPr fontId="1"/>
  <pageMargins left="0.42" right="0.21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Investigation Report</vt:lpstr>
      <vt:lpstr>選択肢</vt:lpstr>
      <vt:lpstr>集計表</vt:lpstr>
      <vt:lpstr>ﾃﾞｰﾀ集計用</vt:lpstr>
      <vt:lpstr>'Investigation Report'!Print_Area</vt:lpstr>
      <vt:lpstr>選択肢!Print_Area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CL05D206</dc:creator>
  <cp:lastModifiedBy>01067</cp:lastModifiedBy>
  <cp:lastPrinted>2021-04-12T07:11:46Z</cp:lastPrinted>
  <dcterms:created xsi:type="dcterms:W3CDTF">1997-01-08T22:48:59Z</dcterms:created>
  <dcterms:modified xsi:type="dcterms:W3CDTF">2021-12-07T23:33:06Z</dcterms:modified>
</cp:coreProperties>
</file>